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\Desktop\1 Procure LMI\1An Sung  Docs rev\1 BoQs\"/>
    </mc:Choice>
  </mc:AlternateContent>
  <xr:revisionPtr revIDLastSave="0" documentId="13_ncr:1_{728272E1-BC9A-46D1-B6DD-8F0F98172B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oQ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1" i="1"/>
  <c r="G40" i="1"/>
  <c r="G38" i="1"/>
  <c r="G47" i="1" s="1"/>
  <c r="G34" i="1"/>
  <c r="G35" i="1" s="1"/>
  <c r="G29" i="1"/>
  <c r="G28" i="1"/>
  <c r="G24" i="1"/>
  <c r="G23" i="1"/>
  <c r="G18" i="1"/>
  <c r="G21" i="1"/>
  <c r="G20" i="1"/>
  <c r="G17" i="1"/>
  <c r="G15" i="1"/>
  <c r="G10" i="1"/>
  <c r="G9" i="1"/>
  <c r="B209" i="1" l="1"/>
  <c r="B207" i="1"/>
  <c r="B206" i="1"/>
  <c r="B205" i="1"/>
  <c r="B204" i="1"/>
  <c r="B203" i="1"/>
  <c r="B202" i="1"/>
  <c r="B200" i="1"/>
  <c r="B199" i="1"/>
  <c r="B197" i="1"/>
  <c r="B196" i="1"/>
  <c r="B195" i="1"/>
  <c r="B194" i="1"/>
  <c r="B193" i="1"/>
  <c r="B191" i="1"/>
  <c r="B190" i="1"/>
  <c r="B189" i="1"/>
  <c r="B188" i="1"/>
  <c r="B187" i="1"/>
  <c r="B186" i="1"/>
  <c r="G175" i="1"/>
  <c r="G174" i="1"/>
  <c r="G172" i="1"/>
  <c r="G167" i="1"/>
  <c r="G166" i="1"/>
  <c r="G165" i="1"/>
  <c r="G164" i="1"/>
  <c r="G163" i="1"/>
  <c r="G162" i="1"/>
  <c r="G161" i="1"/>
  <c r="G160" i="1"/>
  <c r="G155" i="1"/>
  <c r="G153" i="1"/>
  <c r="G147" i="1"/>
  <c r="G146" i="1"/>
  <c r="G142" i="1"/>
  <c r="G141" i="1"/>
  <c r="G138" i="1"/>
  <c r="G132" i="1"/>
  <c r="G131" i="1"/>
  <c r="G130" i="1"/>
  <c r="G123" i="1"/>
  <c r="G122" i="1"/>
  <c r="G119" i="1"/>
  <c r="G114" i="1"/>
  <c r="G113" i="1"/>
  <c r="G112" i="1"/>
  <c r="G111" i="1"/>
  <c r="G109" i="1"/>
  <c r="G104" i="1"/>
  <c r="G101" i="1"/>
  <c r="G94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189" i="1"/>
  <c r="G30" i="1"/>
  <c r="G13" i="1"/>
  <c r="G14" i="1" s="1"/>
  <c r="G11" i="1"/>
  <c r="G115" i="1" l="1"/>
  <c r="G196" i="1" s="1"/>
  <c r="G190" i="1"/>
  <c r="G176" i="1"/>
  <c r="G207" i="1" s="1"/>
  <c r="G95" i="1"/>
  <c r="G194" i="1" s="1"/>
  <c r="G168" i="1"/>
  <c r="G206" i="1" s="1"/>
  <c r="G105" i="1"/>
  <c r="G195" i="1" s="1"/>
  <c r="G124" i="1"/>
  <c r="G197" i="1" s="1"/>
  <c r="G143" i="1"/>
  <c r="G203" i="1" s="1"/>
  <c r="G156" i="1"/>
  <c r="G205" i="1" s="1"/>
  <c r="G148" i="1"/>
  <c r="G204" i="1" s="1"/>
  <c r="G88" i="1"/>
  <c r="G191" i="1" s="1"/>
  <c r="G133" i="1"/>
  <c r="G200" i="1" s="1"/>
  <c r="G209" i="1" l="1"/>
  <c r="G211" i="1" s="1"/>
  <c r="G212" i="1" l="1"/>
  <c r="G213" i="1" s="1"/>
  <c r="G214" i="1" s="1"/>
  <c r="G215" i="1" s="1"/>
</calcChain>
</file>

<file path=xl/sharedStrings.xml><?xml version="1.0" encoding="utf-8"?>
<sst xmlns="http://schemas.openxmlformats.org/spreadsheetml/2006/main" count="457" uniqueCount="217">
  <si>
    <t>Bill of Quantities</t>
    <phoneticPr fontId="0" type="noConversion"/>
  </si>
  <si>
    <t>Item</t>
  </si>
  <si>
    <t>Description</t>
  </si>
  <si>
    <t>Unit</t>
  </si>
  <si>
    <t>Quantity</t>
  </si>
  <si>
    <t>Series 1000: General</t>
  </si>
  <si>
    <t>Section 1300: Contractor's Establishment on Site and General Obligations</t>
    <phoneticPr fontId="0" type="noConversion"/>
  </si>
  <si>
    <t>The Contractor’s general obligations:</t>
  </si>
  <si>
    <t>(a) Fixed obligations</t>
  </si>
  <si>
    <t>L.S</t>
  </si>
  <si>
    <t>(b) Value-related obligations</t>
  </si>
  <si>
    <t>(c) Time-related obligations</t>
  </si>
  <si>
    <t>Month</t>
  </si>
  <si>
    <t>PS 13.03</t>
  </si>
  <si>
    <t>Relocation of Services</t>
  </si>
  <si>
    <t>(a) Provisional Sum for the protection and relocation of services</t>
  </si>
  <si>
    <t>PS</t>
  </si>
  <si>
    <t>(b) Handling cost and profit in respect of sub - item PS 13.03(a) …%</t>
  </si>
  <si>
    <t>%</t>
  </si>
  <si>
    <t>PS 13.04</t>
  </si>
  <si>
    <t>No.</t>
  </si>
  <si>
    <t>PS 13.05</t>
  </si>
  <si>
    <t>(a)</t>
  </si>
  <si>
    <t>Fixed obligations</t>
  </si>
  <si>
    <t>lump sum</t>
  </si>
  <si>
    <t>(b)</t>
  </si>
  <si>
    <t>Time related obligations</t>
  </si>
  <si>
    <t>month</t>
  </si>
  <si>
    <t>PS 13.06</t>
  </si>
  <si>
    <t>PS 13.08</t>
  </si>
  <si>
    <t>(c)</t>
  </si>
  <si>
    <t xml:space="preserve">Sub Total-Section 1300 </t>
  </si>
  <si>
    <t>Section 1400: Housing, Offices and Laboratories for Engineer's Site Personnel</t>
  </si>
  <si>
    <t>PS14.15</t>
  </si>
  <si>
    <t>Survey equipment for use by the Engineer</t>
  </si>
  <si>
    <t>PS14.20</t>
  </si>
  <si>
    <t>(a) Provisional of semi-skilled labour for use by the Engineer</t>
  </si>
  <si>
    <t>(b) Handling cost and profit in respect of sub-item 14.20 (a)…%</t>
  </si>
  <si>
    <t>Sub Total-Section 1400</t>
  </si>
  <si>
    <t>Section 1500: Accommodation of Traffic</t>
    <phoneticPr fontId="0" type="noConversion"/>
  </si>
  <si>
    <t>Accommodating traffic and maintaining diversions</t>
    <phoneticPr fontId="0" type="noConversion"/>
  </si>
  <si>
    <t>km</t>
  </si>
  <si>
    <t xml:space="preserve">Sub Total-Section 1500 </t>
    <phoneticPr fontId="0" type="noConversion"/>
  </si>
  <si>
    <t>Section 1700: Clearing And Grubbing</t>
    <phoneticPr fontId="0" type="noConversion"/>
  </si>
  <si>
    <t>PS17.01</t>
  </si>
  <si>
    <t>Clearing and Grubbing</t>
    <phoneticPr fontId="0" type="noConversion"/>
  </si>
  <si>
    <t>ha</t>
  </si>
  <si>
    <t>Removal  and grubbing of large trees and tree stumps</t>
    <phoneticPr fontId="0" type="noConversion"/>
  </si>
  <si>
    <t>Girth exceeding 1.0m up to and including 2m</t>
    <phoneticPr fontId="0" type="noConversion"/>
  </si>
  <si>
    <t>No.</t>
    <phoneticPr fontId="0" type="noConversion"/>
  </si>
  <si>
    <t>PS17.04</t>
  </si>
  <si>
    <t>Treatment of ant or termite holes with approved insecticide</t>
    <phoneticPr fontId="0" type="noConversion"/>
  </si>
  <si>
    <t>m2</t>
    <phoneticPr fontId="0" type="noConversion"/>
  </si>
  <si>
    <t>PS17.05</t>
  </si>
  <si>
    <t>Demolish existing concrete structures including all cleaning and disposal of debris to the satisfaction of the Engineer</t>
    <phoneticPr fontId="0" type="noConversion"/>
  </si>
  <si>
    <t>Masonry structures</t>
  </si>
  <si>
    <t>m3</t>
    <phoneticPr fontId="0" type="noConversion"/>
  </si>
  <si>
    <t>Concrete structures</t>
  </si>
  <si>
    <t>Gabions</t>
  </si>
  <si>
    <t>(d)</t>
  </si>
  <si>
    <t>Kerbs</t>
    <phoneticPr fontId="0" type="noConversion"/>
  </si>
  <si>
    <t xml:space="preserve">Sub Total-Section 1700 </t>
    <phoneticPr fontId="0" type="noConversion"/>
  </si>
  <si>
    <t>Section PS 1800: Day Works</t>
    <phoneticPr fontId="0" type="noConversion"/>
  </si>
  <si>
    <t>PS18.01</t>
  </si>
  <si>
    <t>Personnel during normal working hours</t>
  </si>
  <si>
    <t>Unskilled labour</t>
  </si>
  <si>
    <t>h</t>
  </si>
  <si>
    <t>Semi - skilled labour</t>
  </si>
  <si>
    <t>Skilled labour</t>
  </si>
  <si>
    <t>Ganger</t>
  </si>
  <si>
    <t>(e)</t>
  </si>
  <si>
    <t>Flagmen</t>
  </si>
  <si>
    <t>(f)</t>
  </si>
  <si>
    <t>Operators</t>
  </si>
  <si>
    <t>(g)</t>
  </si>
  <si>
    <t>Foremen</t>
  </si>
  <si>
    <t>(h)</t>
  </si>
  <si>
    <t>Surveyor</t>
  </si>
  <si>
    <t>(i)</t>
  </si>
  <si>
    <t>Lab technician</t>
  </si>
  <si>
    <t>PS18.02</t>
  </si>
  <si>
    <t>Personnel outside normal working hours</t>
    <phoneticPr fontId="0" type="noConversion"/>
  </si>
  <si>
    <t>Semi - skilled labour</t>
    <phoneticPr fontId="0" type="noConversion"/>
  </si>
  <si>
    <t>PS18.03</t>
  </si>
  <si>
    <t>Plant</t>
    <phoneticPr fontId="0" type="noConversion"/>
  </si>
  <si>
    <t xml:space="preserve">Tip Truck 6m³ </t>
  </si>
  <si>
    <t>Tip truck 10m³</t>
    <phoneticPr fontId="0" type="noConversion"/>
  </si>
  <si>
    <t>Motor grader (CAT 14G) complete with scarifier</t>
    <phoneticPr fontId="0" type="noConversion"/>
  </si>
  <si>
    <t>Wheeled loader (CAT 980G)</t>
  </si>
  <si>
    <t xml:space="preserve">Tractor-Loader-Backhoe (CAT 450) </t>
  </si>
  <si>
    <t>Water bowser – self-propelled (9000 litres)</t>
  </si>
  <si>
    <t>Vibratory roller</t>
  </si>
  <si>
    <t>Pneumatic roller</t>
  </si>
  <si>
    <t>Grid roller with tractor (5 - 7 tons)</t>
  </si>
  <si>
    <t>(j)</t>
  </si>
  <si>
    <t>Tractor (110 HP)</t>
  </si>
  <si>
    <t>(k)</t>
  </si>
  <si>
    <t>Tracked excavator (CAT 223)</t>
    <phoneticPr fontId="0" type="noConversion"/>
  </si>
  <si>
    <t>(l)</t>
  </si>
  <si>
    <t>Bulldozer (CAT D8R or equivalent)</t>
    <phoneticPr fontId="0" type="noConversion"/>
  </si>
  <si>
    <t>(m)</t>
  </si>
  <si>
    <t>Excavator (CAT 225)</t>
    <phoneticPr fontId="0" type="noConversion"/>
  </si>
  <si>
    <t>(n)</t>
  </si>
  <si>
    <t>Concrete mixer 15 HP 0.5 m³</t>
  </si>
  <si>
    <t>(o)</t>
  </si>
  <si>
    <t>Water Pump</t>
  </si>
  <si>
    <t>PS18.05a</t>
  </si>
  <si>
    <t>Light Duty Vehicle</t>
    <phoneticPr fontId="0" type="noConversion"/>
  </si>
  <si>
    <t>PS18.05b</t>
  </si>
  <si>
    <t>Flatbed truck</t>
    <phoneticPr fontId="0" type="noConversion"/>
  </si>
  <si>
    <t xml:space="preserve">Sub Total-Section 1800 </t>
    <phoneticPr fontId="0" type="noConversion"/>
  </si>
  <si>
    <t>Series 2000: Drainage</t>
    <phoneticPr fontId="0" type="noConversion"/>
  </si>
  <si>
    <t>Section 2100: Drains</t>
    <phoneticPr fontId="0" type="noConversion"/>
  </si>
  <si>
    <t>Excavation for open drains</t>
    <phoneticPr fontId="0" type="noConversion"/>
  </si>
  <si>
    <t>Excavating soft material situated within the following depth ranges below the surface level:</t>
  </si>
  <si>
    <t>0m up to 1.5m</t>
  </si>
  <si>
    <t>m3</t>
  </si>
  <si>
    <t>m</t>
  </si>
  <si>
    <t>m2</t>
  </si>
  <si>
    <t xml:space="preserve">Sub Total-Section 2100 </t>
    <phoneticPr fontId="0" type="noConversion"/>
  </si>
  <si>
    <t>Section 2200: Prefabricated Culverts</t>
    <phoneticPr fontId="0" type="noConversion"/>
  </si>
  <si>
    <t>(ii)</t>
  </si>
  <si>
    <t>Culvert Cleaning</t>
  </si>
  <si>
    <t>Pipe culvert</t>
  </si>
  <si>
    <t>&lt; 600 mm Dia</t>
  </si>
  <si>
    <t>&gt; 600mm Dia</t>
  </si>
  <si>
    <t>Box Culverts</t>
  </si>
  <si>
    <t>&lt;900mm x 600mm</t>
  </si>
  <si>
    <t>&gt; 900mm x 600 mm</t>
  </si>
  <si>
    <t xml:space="preserve">Sub Total-Section 2200 </t>
    <phoneticPr fontId="0" type="noConversion"/>
  </si>
  <si>
    <t>Section 2300: Concrete Kerbing, Concrete Channeling, Open Concrete chutes and Downpipes and Concrete Linings for Open Drains</t>
  </si>
  <si>
    <t>Lining of open drains</t>
  </si>
  <si>
    <t>Using Stone masonry</t>
  </si>
  <si>
    <t>Using 115mm thick brickwork</t>
  </si>
  <si>
    <t>Using 230 mm thick brickwork</t>
  </si>
  <si>
    <t xml:space="preserve">Access bridges refer to dwg No. </t>
  </si>
  <si>
    <t>Pedestrian Bridges</t>
  </si>
  <si>
    <t>Vehicular Bridges</t>
  </si>
  <si>
    <t xml:space="preserve">Sub Total-Section 2300 </t>
  </si>
  <si>
    <t>Section 2500: Pitching, Stonework and Protection Against Erosion</t>
    <phoneticPr fontId="0" type="noConversion"/>
  </si>
  <si>
    <t>Stone pitching</t>
  </si>
  <si>
    <t>Grouted stone pitching</t>
  </si>
  <si>
    <t>Stone masonry walls:</t>
    <phoneticPr fontId="0" type="noConversion"/>
  </si>
  <si>
    <t>Cement-mortared stone walls</t>
    <phoneticPr fontId="0" type="noConversion"/>
  </si>
  <si>
    <t>(i) Check dams</t>
    <phoneticPr fontId="0" type="noConversion"/>
  </si>
  <si>
    <t>(ii) Masonry construction</t>
    <phoneticPr fontId="0" type="noConversion"/>
  </si>
  <si>
    <t xml:space="preserve">Sub Total-Section 2500 </t>
    <phoneticPr fontId="0" type="noConversion"/>
  </si>
  <si>
    <t>Series 3000: Earthworks and Pavement Layers of Gravel or Crushed Stone</t>
    <phoneticPr fontId="0" type="noConversion"/>
  </si>
  <si>
    <t>Section 3300: Mass Earthworks</t>
    <phoneticPr fontId="0" type="noConversion"/>
  </si>
  <si>
    <t>PS33.01</t>
  </si>
  <si>
    <t>Cut and borrow to fill including unlimited free haul:</t>
    <phoneticPr fontId="0" type="noConversion"/>
  </si>
  <si>
    <t>Gravel or soft material in compacted thickness of 300mm and less</t>
  </si>
  <si>
    <t>(ii)  Compacted to 90% or more of modified AASHTO density</t>
  </si>
  <si>
    <t>(ii)  Compacted to 93% or more of modified AASHTO density</t>
    <phoneticPr fontId="0" type="noConversion"/>
  </si>
  <si>
    <t>PS33.19</t>
  </si>
  <si>
    <t>Localised Gravelling of earth roads</t>
  </si>
  <si>
    <t xml:space="preserve">Sub Total-Section 3300 </t>
    <phoneticPr fontId="0" type="noConversion"/>
  </si>
  <si>
    <t xml:space="preserve">Series 6000: Structures </t>
    <phoneticPr fontId="0" type="noConversion"/>
  </si>
  <si>
    <t>Section 6100: Foundation For Structures</t>
  </si>
  <si>
    <t>Excavation</t>
  </si>
  <si>
    <t>Excavation in any material other than rock at any depth</t>
  </si>
  <si>
    <t>Excavation in rock at any depth</t>
  </si>
  <si>
    <t>Backfilling</t>
  </si>
  <si>
    <t>Utilizing imported material or material from excavation</t>
  </si>
  <si>
    <t>Soil-cement</t>
  </si>
  <si>
    <t xml:space="preserve">Sub Total-Section 6100 </t>
    <phoneticPr fontId="0" type="noConversion"/>
  </si>
  <si>
    <t>Section 6200: Falsework, Formwork And Concrete Finish</t>
    <phoneticPr fontId="0" type="noConversion"/>
  </si>
  <si>
    <t xml:space="preserve">Vertical formwork to provide,  F3 surface finish </t>
    <phoneticPr fontId="0" type="noConversion"/>
  </si>
  <si>
    <t xml:space="preserve">Horizontal formwork to provide,  F3 surface finish </t>
    <phoneticPr fontId="0" type="noConversion"/>
  </si>
  <si>
    <t xml:space="preserve">Sub Total-Section 6200 </t>
    <phoneticPr fontId="0" type="noConversion"/>
  </si>
  <si>
    <t>Section 6300: Steel Reinforcement For Structures</t>
    <phoneticPr fontId="0" type="noConversion"/>
  </si>
  <si>
    <t>Steel reinforcement for:</t>
  </si>
  <si>
    <t>Box culvert and wing walls</t>
  </si>
  <si>
    <t>(i)</t>
    <phoneticPr fontId="0" type="noConversion"/>
  </si>
  <si>
    <t xml:space="preserve">High-yield stress - steel bars </t>
  </si>
  <si>
    <t>Tonne</t>
  </si>
  <si>
    <t>Concrete Surfaced Roads</t>
  </si>
  <si>
    <t>Welded Steel Fabric</t>
  </si>
  <si>
    <t>Kg</t>
  </si>
  <si>
    <t xml:space="preserve">Sub Total-Section 6300 </t>
    <phoneticPr fontId="0" type="noConversion"/>
  </si>
  <si>
    <t>Section 6400: Concrete For Structures</t>
    <phoneticPr fontId="0" type="noConversion"/>
  </si>
  <si>
    <t>Cast in situ concrete:</t>
    <phoneticPr fontId="0" type="noConversion"/>
  </si>
  <si>
    <t>Cast in situ Grade 30/20 concrete</t>
  </si>
  <si>
    <t>Box  Culverts</t>
  </si>
  <si>
    <t>Cast in situ Grade 20/20 concrete</t>
  </si>
  <si>
    <t>Concrete Surfaced roads</t>
  </si>
  <si>
    <t>Cast in situ Grade 15/20 concerete</t>
  </si>
  <si>
    <t>Foundation for structures</t>
  </si>
  <si>
    <t>Bedding for structures</t>
  </si>
  <si>
    <t xml:space="preserve">Sub Total-Section 6400 </t>
    <phoneticPr fontId="0" type="noConversion"/>
  </si>
  <si>
    <t>Section 6600:Joints, Bearing, Parapets and drainage for Structures</t>
  </si>
  <si>
    <t>Filled Joints</t>
  </si>
  <si>
    <t>Supply and Installation of 20mm thick compressible joint filler impregnated with bitumen</t>
  </si>
  <si>
    <t>Drainage Pipie and weepholes</t>
  </si>
  <si>
    <t>Weep Holes</t>
  </si>
  <si>
    <t>PVC pipe - 75mm</t>
  </si>
  <si>
    <t xml:space="preserve">Sub Total-Section 6600 </t>
  </si>
  <si>
    <t>Section 7100: Testing Of Materials And Workmanship</t>
    <phoneticPr fontId="0" type="noConversion"/>
  </si>
  <si>
    <t>Other special tests requested by the Engineer:</t>
  </si>
  <si>
    <t>Cost of testing (prime cost sum)</t>
  </si>
  <si>
    <t>PC sum</t>
  </si>
  <si>
    <t>Charge on prime cost sum</t>
  </si>
  <si>
    <t xml:space="preserve">Sub Total - Section 7100 </t>
    <phoneticPr fontId="0" type="noConversion"/>
  </si>
  <si>
    <t>SUMMARY</t>
  </si>
  <si>
    <t>Total</t>
  </si>
  <si>
    <t>10% Contingency</t>
  </si>
  <si>
    <t xml:space="preserve">Subtotal </t>
  </si>
  <si>
    <t>Add 17.5% VAT</t>
  </si>
  <si>
    <t>Rate (MK)</t>
  </si>
  <si>
    <t>Amount (MK)</t>
  </si>
  <si>
    <t xml:space="preserve">Description </t>
  </si>
  <si>
    <t>Bid Price</t>
  </si>
  <si>
    <t>Construction of signboards: supply, installation, maintenance, immediate replacement if tampered with, and removal upon completion of works.</t>
  </si>
  <si>
    <t>Contractor’s Environmental Safeguards Obligations in line with Environmental &amp; Social Management Plans (online copy available on www.satcp.mw). Activity Rate(s) to include cost in overheads.</t>
  </si>
  <si>
    <t>Contractor’s Social Safeguards Obligations in line with Environmental &amp; Social Management Plans (online copy available on www.satcp.mw). Activity Rate(s) to include cost in overheads.</t>
  </si>
  <si>
    <t>Contractor’s Occupational Health, Sanitation &amp; Safety Safeguards Obligations in line with Environmental &amp; Social Management Plans (online copy available on www.satcp.mw). Activity Rate(s) to include relative cost in overheads.</t>
  </si>
  <si>
    <t>LOT 2- Construction of multiple box culverts and embankment formation on Mitundu to Nsabwemanyazi through Changalu Bridge (UD) Road (3.9 Kms) in Lilongwe District.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</si>
</sst>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43" fontId="2" fillId="0" borderId="1" xfId="1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/>
    </xf>
    <xf numFmtId="43" fontId="2" fillId="2" borderId="1" xfId="1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43" fontId="3" fillId="0" borderId="1" xfId="1" quotePrefix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center" vertical="center"/>
    </xf>
    <xf numFmtId="43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43" fontId="2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>
      <alignment wrapText="1"/>
    </xf>
    <xf numFmtId="43" fontId="3" fillId="3" borderId="1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center" vertical="justify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justify" vertical="justify"/>
    </xf>
    <xf numFmtId="0" fontId="5" fillId="0" borderId="1" xfId="0" applyFont="1" applyBorder="1" applyAlignment="1">
      <alignment horizontal="justify" vertical="justify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15"/>
  <sheetViews>
    <sheetView tabSelected="1" view="pageBreakPreview" topLeftCell="B200" zoomScaleNormal="100" zoomScaleSheetLayoutView="100" zoomScalePageLayoutView="80" workbookViewId="0">
      <selection activeCell="B2" sqref="B2:G2"/>
    </sheetView>
  </sheetViews>
  <sheetFormatPr defaultColWidth="9.08984375" defaultRowHeight="14" x14ac:dyDescent="0.3"/>
  <cols>
    <col min="1" max="1" width="2" style="1" customWidth="1"/>
    <col min="2" max="2" width="9.1796875" style="25" customWidth="1"/>
    <col min="3" max="3" width="55.36328125" style="7" customWidth="1"/>
    <col min="4" max="4" width="10.36328125" style="4" customWidth="1"/>
    <col min="5" max="5" width="9.90625" style="5" customWidth="1"/>
    <col min="6" max="6" width="15.90625" style="5" customWidth="1"/>
    <col min="7" max="7" width="19.1796875" style="5" customWidth="1"/>
    <col min="8" max="39" width="9.08984375" style="1"/>
    <col min="40" max="40" width="0.6328125" style="1" customWidth="1"/>
    <col min="41" max="41" width="26.08984375" style="1" customWidth="1"/>
    <col min="42" max="42" width="71.36328125" style="1" customWidth="1"/>
    <col min="43" max="43" width="11.6328125" style="1" customWidth="1"/>
    <col min="44" max="44" width="13.6328125" style="1" customWidth="1"/>
    <col min="45" max="45" width="17.08984375" style="1" customWidth="1"/>
    <col min="46" max="46" width="32.36328125" style="1" customWidth="1"/>
    <col min="47" max="47" width="8.36328125" style="1" customWidth="1"/>
    <col min="48" max="48" width="16.36328125" style="1" bestFit="1" customWidth="1"/>
    <col min="49" max="49" width="19.453125" style="1" customWidth="1"/>
    <col min="50" max="50" width="19.54296875" style="1" customWidth="1"/>
    <col min="51" max="295" width="9.08984375" style="1"/>
    <col min="296" max="296" width="0.6328125" style="1" customWidth="1"/>
    <col min="297" max="297" width="26.08984375" style="1" customWidth="1"/>
    <col min="298" max="298" width="71.36328125" style="1" customWidth="1"/>
    <col min="299" max="299" width="11.6328125" style="1" customWidth="1"/>
    <col min="300" max="300" width="13.6328125" style="1" customWidth="1"/>
    <col min="301" max="301" width="17.08984375" style="1" customWidth="1"/>
    <col min="302" max="302" width="32.36328125" style="1" customWidth="1"/>
    <col min="303" max="303" width="8.36328125" style="1" customWidth="1"/>
    <col min="304" max="304" width="16.36328125" style="1" bestFit="1" customWidth="1"/>
    <col min="305" max="305" width="19.453125" style="1" customWidth="1"/>
    <col min="306" max="306" width="19.54296875" style="1" customWidth="1"/>
    <col min="307" max="551" width="9.08984375" style="1"/>
    <col min="552" max="552" width="0.6328125" style="1" customWidth="1"/>
    <col min="553" max="553" width="26.08984375" style="1" customWidth="1"/>
    <col min="554" max="554" width="71.36328125" style="1" customWidth="1"/>
    <col min="555" max="555" width="11.6328125" style="1" customWidth="1"/>
    <col min="556" max="556" width="13.6328125" style="1" customWidth="1"/>
    <col min="557" max="557" width="17.08984375" style="1" customWidth="1"/>
    <col min="558" max="558" width="32.36328125" style="1" customWidth="1"/>
    <col min="559" max="559" width="8.36328125" style="1" customWidth="1"/>
    <col min="560" max="560" width="16.36328125" style="1" bestFit="1" customWidth="1"/>
    <col min="561" max="561" width="19.453125" style="1" customWidth="1"/>
    <col min="562" max="562" width="19.54296875" style="1" customWidth="1"/>
    <col min="563" max="807" width="9.08984375" style="1"/>
    <col min="808" max="808" width="0.6328125" style="1" customWidth="1"/>
    <col min="809" max="809" width="26.08984375" style="1" customWidth="1"/>
    <col min="810" max="810" width="71.36328125" style="1" customWidth="1"/>
    <col min="811" max="811" width="11.6328125" style="1" customWidth="1"/>
    <col min="812" max="812" width="13.6328125" style="1" customWidth="1"/>
    <col min="813" max="813" width="17.08984375" style="1" customWidth="1"/>
    <col min="814" max="814" width="32.36328125" style="1" customWidth="1"/>
    <col min="815" max="815" width="8.36328125" style="1" customWidth="1"/>
    <col min="816" max="816" width="16.36328125" style="1" bestFit="1" customWidth="1"/>
    <col min="817" max="817" width="19.453125" style="1" customWidth="1"/>
    <col min="818" max="818" width="19.54296875" style="1" customWidth="1"/>
    <col min="819" max="1063" width="9.08984375" style="1"/>
    <col min="1064" max="1064" width="0.6328125" style="1" customWidth="1"/>
    <col min="1065" max="1065" width="26.08984375" style="1" customWidth="1"/>
    <col min="1066" max="1066" width="71.36328125" style="1" customWidth="1"/>
    <col min="1067" max="1067" width="11.6328125" style="1" customWidth="1"/>
    <col min="1068" max="1068" width="13.6328125" style="1" customWidth="1"/>
    <col min="1069" max="1069" width="17.08984375" style="1" customWidth="1"/>
    <col min="1070" max="1070" width="32.36328125" style="1" customWidth="1"/>
    <col min="1071" max="1071" width="8.36328125" style="1" customWidth="1"/>
    <col min="1072" max="1072" width="16.36328125" style="1" bestFit="1" customWidth="1"/>
    <col min="1073" max="1073" width="19.453125" style="1" customWidth="1"/>
    <col min="1074" max="1074" width="19.54296875" style="1" customWidth="1"/>
    <col min="1075" max="1319" width="9.08984375" style="1"/>
    <col min="1320" max="1320" width="0.6328125" style="1" customWidth="1"/>
    <col min="1321" max="1321" width="26.08984375" style="1" customWidth="1"/>
    <col min="1322" max="1322" width="71.36328125" style="1" customWidth="1"/>
    <col min="1323" max="1323" width="11.6328125" style="1" customWidth="1"/>
    <col min="1324" max="1324" width="13.6328125" style="1" customWidth="1"/>
    <col min="1325" max="1325" width="17.08984375" style="1" customWidth="1"/>
    <col min="1326" max="1326" width="32.36328125" style="1" customWidth="1"/>
    <col min="1327" max="1327" width="8.36328125" style="1" customWidth="1"/>
    <col min="1328" max="1328" width="16.36328125" style="1" bestFit="1" customWidth="1"/>
    <col min="1329" max="1329" width="19.453125" style="1" customWidth="1"/>
    <col min="1330" max="1330" width="19.54296875" style="1" customWidth="1"/>
    <col min="1331" max="1575" width="9.08984375" style="1"/>
    <col min="1576" max="1576" width="0.6328125" style="1" customWidth="1"/>
    <col min="1577" max="1577" width="26.08984375" style="1" customWidth="1"/>
    <col min="1578" max="1578" width="71.36328125" style="1" customWidth="1"/>
    <col min="1579" max="1579" width="11.6328125" style="1" customWidth="1"/>
    <col min="1580" max="1580" width="13.6328125" style="1" customWidth="1"/>
    <col min="1581" max="1581" width="17.08984375" style="1" customWidth="1"/>
    <col min="1582" max="1582" width="32.36328125" style="1" customWidth="1"/>
    <col min="1583" max="1583" width="8.36328125" style="1" customWidth="1"/>
    <col min="1584" max="1584" width="16.36328125" style="1" bestFit="1" customWidth="1"/>
    <col min="1585" max="1585" width="19.453125" style="1" customWidth="1"/>
    <col min="1586" max="1586" width="19.54296875" style="1" customWidth="1"/>
    <col min="1587" max="1831" width="9.08984375" style="1"/>
    <col min="1832" max="1832" width="0.6328125" style="1" customWidth="1"/>
    <col min="1833" max="1833" width="26.08984375" style="1" customWidth="1"/>
    <col min="1834" max="1834" width="71.36328125" style="1" customWidth="1"/>
    <col min="1835" max="1835" width="11.6328125" style="1" customWidth="1"/>
    <col min="1836" max="1836" width="13.6328125" style="1" customWidth="1"/>
    <col min="1837" max="1837" width="17.08984375" style="1" customWidth="1"/>
    <col min="1838" max="1838" width="32.36328125" style="1" customWidth="1"/>
    <col min="1839" max="1839" width="8.36328125" style="1" customWidth="1"/>
    <col min="1840" max="1840" width="16.36328125" style="1" bestFit="1" customWidth="1"/>
    <col min="1841" max="1841" width="19.453125" style="1" customWidth="1"/>
    <col min="1842" max="1842" width="19.54296875" style="1" customWidth="1"/>
    <col min="1843" max="2087" width="9.08984375" style="1"/>
    <col min="2088" max="2088" width="0.6328125" style="1" customWidth="1"/>
    <col min="2089" max="2089" width="26.08984375" style="1" customWidth="1"/>
    <col min="2090" max="2090" width="71.36328125" style="1" customWidth="1"/>
    <col min="2091" max="2091" width="11.6328125" style="1" customWidth="1"/>
    <col min="2092" max="2092" width="13.6328125" style="1" customWidth="1"/>
    <col min="2093" max="2093" width="17.08984375" style="1" customWidth="1"/>
    <col min="2094" max="2094" width="32.36328125" style="1" customWidth="1"/>
    <col min="2095" max="2095" width="8.36328125" style="1" customWidth="1"/>
    <col min="2096" max="2096" width="16.36328125" style="1" bestFit="1" customWidth="1"/>
    <col min="2097" max="2097" width="19.453125" style="1" customWidth="1"/>
    <col min="2098" max="2098" width="19.54296875" style="1" customWidth="1"/>
    <col min="2099" max="2343" width="9.08984375" style="1"/>
    <col min="2344" max="2344" width="0.6328125" style="1" customWidth="1"/>
    <col min="2345" max="2345" width="26.08984375" style="1" customWidth="1"/>
    <col min="2346" max="2346" width="71.36328125" style="1" customWidth="1"/>
    <col min="2347" max="2347" width="11.6328125" style="1" customWidth="1"/>
    <col min="2348" max="2348" width="13.6328125" style="1" customWidth="1"/>
    <col min="2349" max="2349" width="17.08984375" style="1" customWidth="1"/>
    <col min="2350" max="2350" width="32.36328125" style="1" customWidth="1"/>
    <col min="2351" max="2351" width="8.36328125" style="1" customWidth="1"/>
    <col min="2352" max="2352" width="16.36328125" style="1" bestFit="1" customWidth="1"/>
    <col min="2353" max="2353" width="19.453125" style="1" customWidth="1"/>
    <col min="2354" max="2354" width="19.54296875" style="1" customWidth="1"/>
    <col min="2355" max="2599" width="9.08984375" style="1"/>
    <col min="2600" max="2600" width="0.6328125" style="1" customWidth="1"/>
    <col min="2601" max="2601" width="26.08984375" style="1" customWidth="1"/>
    <col min="2602" max="2602" width="71.36328125" style="1" customWidth="1"/>
    <col min="2603" max="2603" width="11.6328125" style="1" customWidth="1"/>
    <col min="2604" max="2604" width="13.6328125" style="1" customWidth="1"/>
    <col min="2605" max="2605" width="17.08984375" style="1" customWidth="1"/>
    <col min="2606" max="2606" width="32.36328125" style="1" customWidth="1"/>
    <col min="2607" max="2607" width="8.36328125" style="1" customWidth="1"/>
    <col min="2608" max="2608" width="16.36328125" style="1" bestFit="1" customWidth="1"/>
    <col min="2609" max="2609" width="19.453125" style="1" customWidth="1"/>
    <col min="2610" max="2610" width="19.54296875" style="1" customWidth="1"/>
    <col min="2611" max="2855" width="9.08984375" style="1"/>
    <col min="2856" max="2856" width="0.6328125" style="1" customWidth="1"/>
    <col min="2857" max="2857" width="26.08984375" style="1" customWidth="1"/>
    <col min="2858" max="2858" width="71.36328125" style="1" customWidth="1"/>
    <col min="2859" max="2859" width="11.6328125" style="1" customWidth="1"/>
    <col min="2860" max="2860" width="13.6328125" style="1" customWidth="1"/>
    <col min="2861" max="2861" width="17.08984375" style="1" customWidth="1"/>
    <col min="2862" max="2862" width="32.36328125" style="1" customWidth="1"/>
    <col min="2863" max="2863" width="8.36328125" style="1" customWidth="1"/>
    <col min="2864" max="2864" width="16.36328125" style="1" bestFit="1" customWidth="1"/>
    <col min="2865" max="2865" width="19.453125" style="1" customWidth="1"/>
    <col min="2866" max="2866" width="19.54296875" style="1" customWidth="1"/>
    <col min="2867" max="3111" width="9.08984375" style="1"/>
    <col min="3112" max="3112" width="0.6328125" style="1" customWidth="1"/>
    <col min="3113" max="3113" width="26.08984375" style="1" customWidth="1"/>
    <col min="3114" max="3114" width="71.36328125" style="1" customWidth="1"/>
    <col min="3115" max="3115" width="11.6328125" style="1" customWidth="1"/>
    <col min="3116" max="3116" width="13.6328125" style="1" customWidth="1"/>
    <col min="3117" max="3117" width="17.08984375" style="1" customWidth="1"/>
    <col min="3118" max="3118" width="32.36328125" style="1" customWidth="1"/>
    <col min="3119" max="3119" width="8.36328125" style="1" customWidth="1"/>
    <col min="3120" max="3120" width="16.36328125" style="1" bestFit="1" customWidth="1"/>
    <col min="3121" max="3121" width="19.453125" style="1" customWidth="1"/>
    <col min="3122" max="3122" width="19.54296875" style="1" customWidth="1"/>
    <col min="3123" max="3367" width="9.08984375" style="1"/>
    <col min="3368" max="3368" width="0.6328125" style="1" customWidth="1"/>
    <col min="3369" max="3369" width="26.08984375" style="1" customWidth="1"/>
    <col min="3370" max="3370" width="71.36328125" style="1" customWidth="1"/>
    <col min="3371" max="3371" width="11.6328125" style="1" customWidth="1"/>
    <col min="3372" max="3372" width="13.6328125" style="1" customWidth="1"/>
    <col min="3373" max="3373" width="17.08984375" style="1" customWidth="1"/>
    <col min="3374" max="3374" width="32.36328125" style="1" customWidth="1"/>
    <col min="3375" max="3375" width="8.36328125" style="1" customWidth="1"/>
    <col min="3376" max="3376" width="16.36328125" style="1" bestFit="1" customWidth="1"/>
    <col min="3377" max="3377" width="19.453125" style="1" customWidth="1"/>
    <col min="3378" max="3378" width="19.54296875" style="1" customWidth="1"/>
    <col min="3379" max="3623" width="9.08984375" style="1"/>
    <col min="3624" max="3624" width="0.6328125" style="1" customWidth="1"/>
    <col min="3625" max="3625" width="26.08984375" style="1" customWidth="1"/>
    <col min="3626" max="3626" width="71.36328125" style="1" customWidth="1"/>
    <col min="3627" max="3627" width="11.6328125" style="1" customWidth="1"/>
    <col min="3628" max="3628" width="13.6328125" style="1" customWidth="1"/>
    <col min="3629" max="3629" width="17.08984375" style="1" customWidth="1"/>
    <col min="3630" max="3630" width="32.36328125" style="1" customWidth="1"/>
    <col min="3631" max="3631" width="8.36328125" style="1" customWidth="1"/>
    <col min="3632" max="3632" width="16.36328125" style="1" bestFit="1" customWidth="1"/>
    <col min="3633" max="3633" width="19.453125" style="1" customWidth="1"/>
    <col min="3634" max="3634" width="19.54296875" style="1" customWidth="1"/>
    <col min="3635" max="3879" width="9.08984375" style="1"/>
    <col min="3880" max="3880" width="0.6328125" style="1" customWidth="1"/>
    <col min="3881" max="3881" width="26.08984375" style="1" customWidth="1"/>
    <col min="3882" max="3882" width="71.36328125" style="1" customWidth="1"/>
    <col min="3883" max="3883" width="11.6328125" style="1" customWidth="1"/>
    <col min="3884" max="3884" width="13.6328125" style="1" customWidth="1"/>
    <col min="3885" max="3885" width="17.08984375" style="1" customWidth="1"/>
    <col min="3886" max="3886" width="32.36328125" style="1" customWidth="1"/>
    <col min="3887" max="3887" width="8.36328125" style="1" customWidth="1"/>
    <col min="3888" max="3888" width="16.36328125" style="1" bestFit="1" customWidth="1"/>
    <col min="3889" max="3889" width="19.453125" style="1" customWidth="1"/>
    <col min="3890" max="3890" width="19.54296875" style="1" customWidth="1"/>
    <col min="3891" max="4135" width="9.08984375" style="1"/>
    <col min="4136" max="4136" width="0.6328125" style="1" customWidth="1"/>
    <col min="4137" max="4137" width="26.08984375" style="1" customWidth="1"/>
    <col min="4138" max="4138" width="71.36328125" style="1" customWidth="1"/>
    <col min="4139" max="4139" width="11.6328125" style="1" customWidth="1"/>
    <col min="4140" max="4140" width="13.6328125" style="1" customWidth="1"/>
    <col min="4141" max="4141" width="17.08984375" style="1" customWidth="1"/>
    <col min="4142" max="4142" width="32.36328125" style="1" customWidth="1"/>
    <col min="4143" max="4143" width="8.36328125" style="1" customWidth="1"/>
    <col min="4144" max="4144" width="16.36328125" style="1" bestFit="1" customWidth="1"/>
    <col min="4145" max="4145" width="19.453125" style="1" customWidth="1"/>
    <col min="4146" max="4146" width="19.54296875" style="1" customWidth="1"/>
    <col min="4147" max="4391" width="9.08984375" style="1"/>
    <col min="4392" max="4392" width="0.6328125" style="1" customWidth="1"/>
    <col min="4393" max="4393" width="26.08984375" style="1" customWidth="1"/>
    <col min="4394" max="4394" width="71.36328125" style="1" customWidth="1"/>
    <col min="4395" max="4395" width="11.6328125" style="1" customWidth="1"/>
    <col min="4396" max="4396" width="13.6328125" style="1" customWidth="1"/>
    <col min="4397" max="4397" width="17.08984375" style="1" customWidth="1"/>
    <col min="4398" max="4398" width="32.36328125" style="1" customWidth="1"/>
    <col min="4399" max="4399" width="8.36328125" style="1" customWidth="1"/>
    <col min="4400" max="4400" width="16.36328125" style="1" bestFit="1" customWidth="1"/>
    <col min="4401" max="4401" width="19.453125" style="1" customWidth="1"/>
    <col min="4402" max="4402" width="19.54296875" style="1" customWidth="1"/>
    <col min="4403" max="4647" width="9.08984375" style="1"/>
    <col min="4648" max="4648" width="0.6328125" style="1" customWidth="1"/>
    <col min="4649" max="4649" width="26.08984375" style="1" customWidth="1"/>
    <col min="4650" max="4650" width="71.36328125" style="1" customWidth="1"/>
    <col min="4651" max="4651" width="11.6328125" style="1" customWidth="1"/>
    <col min="4652" max="4652" width="13.6328125" style="1" customWidth="1"/>
    <col min="4653" max="4653" width="17.08984375" style="1" customWidth="1"/>
    <col min="4654" max="4654" width="32.36328125" style="1" customWidth="1"/>
    <col min="4655" max="4655" width="8.36328125" style="1" customWidth="1"/>
    <col min="4656" max="4656" width="16.36328125" style="1" bestFit="1" customWidth="1"/>
    <col min="4657" max="4657" width="19.453125" style="1" customWidth="1"/>
    <col min="4658" max="4658" width="19.54296875" style="1" customWidth="1"/>
    <col min="4659" max="4903" width="9.08984375" style="1"/>
    <col min="4904" max="4904" width="0.6328125" style="1" customWidth="1"/>
    <col min="4905" max="4905" width="26.08984375" style="1" customWidth="1"/>
    <col min="4906" max="4906" width="71.36328125" style="1" customWidth="1"/>
    <col min="4907" max="4907" width="11.6328125" style="1" customWidth="1"/>
    <col min="4908" max="4908" width="13.6328125" style="1" customWidth="1"/>
    <col min="4909" max="4909" width="17.08984375" style="1" customWidth="1"/>
    <col min="4910" max="4910" width="32.36328125" style="1" customWidth="1"/>
    <col min="4911" max="4911" width="8.36328125" style="1" customWidth="1"/>
    <col min="4912" max="4912" width="16.36328125" style="1" bestFit="1" customWidth="1"/>
    <col min="4913" max="4913" width="19.453125" style="1" customWidth="1"/>
    <col min="4914" max="4914" width="19.54296875" style="1" customWidth="1"/>
    <col min="4915" max="5159" width="9.08984375" style="1"/>
    <col min="5160" max="5160" width="0.6328125" style="1" customWidth="1"/>
    <col min="5161" max="5161" width="26.08984375" style="1" customWidth="1"/>
    <col min="5162" max="5162" width="71.36328125" style="1" customWidth="1"/>
    <col min="5163" max="5163" width="11.6328125" style="1" customWidth="1"/>
    <col min="5164" max="5164" width="13.6328125" style="1" customWidth="1"/>
    <col min="5165" max="5165" width="17.08984375" style="1" customWidth="1"/>
    <col min="5166" max="5166" width="32.36328125" style="1" customWidth="1"/>
    <col min="5167" max="5167" width="8.36328125" style="1" customWidth="1"/>
    <col min="5168" max="5168" width="16.36328125" style="1" bestFit="1" customWidth="1"/>
    <col min="5169" max="5169" width="19.453125" style="1" customWidth="1"/>
    <col min="5170" max="5170" width="19.54296875" style="1" customWidth="1"/>
    <col min="5171" max="5415" width="9.08984375" style="1"/>
    <col min="5416" max="5416" width="0.6328125" style="1" customWidth="1"/>
    <col min="5417" max="5417" width="26.08984375" style="1" customWidth="1"/>
    <col min="5418" max="5418" width="71.36328125" style="1" customWidth="1"/>
    <col min="5419" max="5419" width="11.6328125" style="1" customWidth="1"/>
    <col min="5420" max="5420" width="13.6328125" style="1" customWidth="1"/>
    <col min="5421" max="5421" width="17.08984375" style="1" customWidth="1"/>
    <col min="5422" max="5422" width="32.36328125" style="1" customWidth="1"/>
    <col min="5423" max="5423" width="8.36328125" style="1" customWidth="1"/>
    <col min="5424" max="5424" width="16.36328125" style="1" bestFit="1" customWidth="1"/>
    <col min="5425" max="5425" width="19.453125" style="1" customWidth="1"/>
    <col min="5426" max="5426" width="19.54296875" style="1" customWidth="1"/>
    <col min="5427" max="5671" width="9.08984375" style="1"/>
    <col min="5672" max="5672" width="0.6328125" style="1" customWidth="1"/>
    <col min="5673" max="5673" width="26.08984375" style="1" customWidth="1"/>
    <col min="5674" max="5674" width="71.36328125" style="1" customWidth="1"/>
    <col min="5675" max="5675" width="11.6328125" style="1" customWidth="1"/>
    <col min="5676" max="5676" width="13.6328125" style="1" customWidth="1"/>
    <col min="5677" max="5677" width="17.08984375" style="1" customWidth="1"/>
    <col min="5678" max="5678" width="32.36328125" style="1" customWidth="1"/>
    <col min="5679" max="5679" width="8.36328125" style="1" customWidth="1"/>
    <col min="5680" max="5680" width="16.36328125" style="1" bestFit="1" customWidth="1"/>
    <col min="5681" max="5681" width="19.453125" style="1" customWidth="1"/>
    <col min="5682" max="5682" width="19.54296875" style="1" customWidth="1"/>
    <col min="5683" max="5927" width="9.08984375" style="1"/>
    <col min="5928" max="5928" width="0.6328125" style="1" customWidth="1"/>
    <col min="5929" max="5929" width="26.08984375" style="1" customWidth="1"/>
    <col min="5930" max="5930" width="71.36328125" style="1" customWidth="1"/>
    <col min="5931" max="5931" width="11.6328125" style="1" customWidth="1"/>
    <col min="5932" max="5932" width="13.6328125" style="1" customWidth="1"/>
    <col min="5933" max="5933" width="17.08984375" style="1" customWidth="1"/>
    <col min="5934" max="5934" width="32.36328125" style="1" customWidth="1"/>
    <col min="5935" max="5935" width="8.36328125" style="1" customWidth="1"/>
    <col min="5936" max="5936" width="16.36328125" style="1" bestFit="1" customWidth="1"/>
    <col min="5937" max="5937" width="19.453125" style="1" customWidth="1"/>
    <col min="5938" max="5938" width="19.54296875" style="1" customWidth="1"/>
    <col min="5939" max="6183" width="9.08984375" style="1"/>
    <col min="6184" max="6184" width="0.6328125" style="1" customWidth="1"/>
    <col min="6185" max="6185" width="26.08984375" style="1" customWidth="1"/>
    <col min="6186" max="6186" width="71.36328125" style="1" customWidth="1"/>
    <col min="6187" max="6187" width="11.6328125" style="1" customWidth="1"/>
    <col min="6188" max="6188" width="13.6328125" style="1" customWidth="1"/>
    <col min="6189" max="6189" width="17.08984375" style="1" customWidth="1"/>
    <col min="6190" max="6190" width="32.36328125" style="1" customWidth="1"/>
    <col min="6191" max="6191" width="8.36328125" style="1" customWidth="1"/>
    <col min="6192" max="6192" width="16.36328125" style="1" bestFit="1" customWidth="1"/>
    <col min="6193" max="6193" width="19.453125" style="1" customWidth="1"/>
    <col min="6194" max="6194" width="19.54296875" style="1" customWidth="1"/>
    <col min="6195" max="6439" width="9.08984375" style="1"/>
    <col min="6440" max="6440" width="0.6328125" style="1" customWidth="1"/>
    <col min="6441" max="6441" width="26.08984375" style="1" customWidth="1"/>
    <col min="6442" max="6442" width="71.36328125" style="1" customWidth="1"/>
    <col min="6443" max="6443" width="11.6328125" style="1" customWidth="1"/>
    <col min="6444" max="6444" width="13.6328125" style="1" customWidth="1"/>
    <col min="6445" max="6445" width="17.08984375" style="1" customWidth="1"/>
    <col min="6446" max="6446" width="32.36328125" style="1" customWidth="1"/>
    <col min="6447" max="6447" width="8.36328125" style="1" customWidth="1"/>
    <col min="6448" max="6448" width="16.36328125" style="1" bestFit="1" customWidth="1"/>
    <col min="6449" max="6449" width="19.453125" style="1" customWidth="1"/>
    <col min="6450" max="6450" width="19.54296875" style="1" customWidth="1"/>
    <col min="6451" max="6695" width="9.08984375" style="1"/>
    <col min="6696" max="6696" width="0.6328125" style="1" customWidth="1"/>
    <col min="6697" max="6697" width="26.08984375" style="1" customWidth="1"/>
    <col min="6698" max="6698" width="71.36328125" style="1" customWidth="1"/>
    <col min="6699" max="6699" width="11.6328125" style="1" customWidth="1"/>
    <col min="6700" max="6700" width="13.6328125" style="1" customWidth="1"/>
    <col min="6701" max="6701" width="17.08984375" style="1" customWidth="1"/>
    <col min="6702" max="6702" width="32.36328125" style="1" customWidth="1"/>
    <col min="6703" max="6703" width="8.36328125" style="1" customWidth="1"/>
    <col min="6704" max="6704" width="16.36328125" style="1" bestFit="1" customWidth="1"/>
    <col min="6705" max="6705" width="19.453125" style="1" customWidth="1"/>
    <col min="6706" max="6706" width="19.54296875" style="1" customWidth="1"/>
    <col min="6707" max="6951" width="9.08984375" style="1"/>
    <col min="6952" max="6952" width="0.6328125" style="1" customWidth="1"/>
    <col min="6953" max="6953" width="26.08984375" style="1" customWidth="1"/>
    <col min="6954" max="6954" width="71.36328125" style="1" customWidth="1"/>
    <col min="6955" max="6955" width="11.6328125" style="1" customWidth="1"/>
    <col min="6956" max="6956" width="13.6328125" style="1" customWidth="1"/>
    <col min="6957" max="6957" width="17.08984375" style="1" customWidth="1"/>
    <col min="6958" max="6958" width="32.36328125" style="1" customWidth="1"/>
    <col min="6959" max="6959" width="8.36328125" style="1" customWidth="1"/>
    <col min="6960" max="6960" width="16.36328125" style="1" bestFit="1" customWidth="1"/>
    <col min="6961" max="6961" width="19.453125" style="1" customWidth="1"/>
    <col min="6962" max="6962" width="19.54296875" style="1" customWidth="1"/>
    <col min="6963" max="7207" width="9.08984375" style="1"/>
    <col min="7208" max="7208" width="0.6328125" style="1" customWidth="1"/>
    <col min="7209" max="7209" width="26.08984375" style="1" customWidth="1"/>
    <col min="7210" max="7210" width="71.36328125" style="1" customWidth="1"/>
    <col min="7211" max="7211" width="11.6328125" style="1" customWidth="1"/>
    <col min="7212" max="7212" width="13.6328125" style="1" customWidth="1"/>
    <col min="7213" max="7213" width="17.08984375" style="1" customWidth="1"/>
    <col min="7214" max="7214" width="32.36328125" style="1" customWidth="1"/>
    <col min="7215" max="7215" width="8.36328125" style="1" customWidth="1"/>
    <col min="7216" max="7216" width="16.36328125" style="1" bestFit="1" customWidth="1"/>
    <col min="7217" max="7217" width="19.453125" style="1" customWidth="1"/>
    <col min="7218" max="7218" width="19.54296875" style="1" customWidth="1"/>
    <col min="7219" max="7463" width="9.08984375" style="1"/>
    <col min="7464" max="7464" width="0.6328125" style="1" customWidth="1"/>
    <col min="7465" max="7465" width="26.08984375" style="1" customWidth="1"/>
    <col min="7466" max="7466" width="71.36328125" style="1" customWidth="1"/>
    <col min="7467" max="7467" width="11.6328125" style="1" customWidth="1"/>
    <col min="7468" max="7468" width="13.6328125" style="1" customWidth="1"/>
    <col min="7469" max="7469" width="17.08984375" style="1" customWidth="1"/>
    <col min="7470" max="7470" width="32.36328125" style="1" customWidth="1"/>
    <col min="7471" max="7471" width="8.36328125" style="1" customWidth="1"/>
    <col min="7472" max="7472" width="16.36328125" style="1" bestFit="1" customWidth="1"/>
    <col min="7473" max="7473" width="19.453125" style="1" customWidth="1"/>
    <col min="7474" max="7474" width="19.54296875" style="1" customWidth="1"/>
    <col min="7475" max="7719" width="9.08984375" style="1"/>
    <col min="7720" max="7720" width="0.6328125" style="1" customWidth="1"/>
    <col min="7721" max="7721" width="26.08984375" style="1" customWidth="1"/>
    <col min="7722" max="7722" width="71.36328125" style="1" customWidth="1"/>
    <col min="7723" max="7723" width="11.6328125" style="1" customWidth="1"/>
    <col min="7724" max="7724" width="13.6328125" style="1" customWidth="1"/>
    <col min="7725" max="7725" width="17.08984375" style="1" customWidth="1"/>
    <col min="7726" max="7726" width="32.36328125" style="1" customWidth="1"/>
    <col min="7727" max="7727" width="8.36328125" style="1" customWidth="1"/>
    <col min="7728" max="7728" width="16.36328125" style="1" bestFit="1" customWidth="1"/>
    <col min="7729" max="7729" width="19.453125" style="1" customWidth="1"/>
    <col min="7730" max="7730" width="19.54296875" style="1" customWidth="1"/>
    <col min="7731" max="7975" width="9.08984375" style="1"/>
    <col min="7976" max="7976" width="0.6328125" style="1" customWidth="1"/>
    <col min="7977" max="7977" width="26.08984375" style="1" customWidth="1"/>
    <col min="7978" max="7978" width="71.36328125" style="1" customWidth="1"/>
    <col min="7979" max="7979" width="11.6328125" style="1" customWidth="1"/>
    <col min="7980" max="7980" width="13.6328125" style="1" customWidth="1"/>
    <col min="7981" max="7981" width="17.08984375" style="1" customWidth="1"/>
    <col min="7982" max="7982" width="32.36328125" style="1" customWidth="1"/>
    <col min="7983" max="7983" width="8.36328125" style="1" customWidth="1"/>
    <col min="7984" max="7984" width="16.36328125" style="1" bestFit="1" customWidth="1"/>
    <col min="7985" max="7985" width="19.453125" style="1" customWidth="1"/>
    <col min="7986" max="7986" width="19.54296875" style="1" customWidth="1"/>
    <col min="7987" max="8231" width="9.08984375" style="1"/>
    <col min="8232" max="8232" width="0.6328125" style="1" customWidth="1"/>
    <col min="8233" max="8233" width="26.08984375" style="1" customWidth="1"/>
    <col min="8234" max="8234" width="71.36328125" style="1" customWidth="1"/>
    <col min="8235" max="8235" width="11.6328125" style="1" customWidth="1"/>
    <col min="8236" max="8236" width="13.6328125" style="1" customWidth="1"/>
    <col min="8237" max="8237" width="17.08984375" style="1" customWidth="1"/>
    <col min="8238" max="8238" width="32.36328125" style="1" customWidth="1"/>
    <col min="8239" max="8239" width="8.36328125" style="1" customWidth="1"/>
    <col min="8240" max="8240" width="16.36328125" style="1" bestFit="1" customWidth="1"/>
    <col min="8241" max="8241" width="19.453125" style="1" customWidth="1"/>
    <col min="8242" max="8242" width="19.54296875" style="1" customWidth="1"/>
    <col min="8243" max="8487" width="9.08984375" style="1"/>
    <col min="8488" max="8488" width="0.6328125" style="1" customWidth="1"/>
    <col min="8489" max="8489" width="26.08984375" style="1" customWidth="1"/>
    <col min="8490" max="8490" width="71.36328125" style="1" customWidth="1"/>
    <col min="8491" max="8491" width="11.6328125" style="1" customWidth="1"/>
    <col min="8492" max="8492" width="13.6328125" style="1" customWidth="1"/>
    <col min="8493" max="8493" width="17.08984375" style="1" customWidth="1"/>
    <col min="8494" max="8494" width="32.36328125" style="1" customWidth="1"/>
    <col min="8495" max="8495" width="8.36328125" style="1" customWidth="1"/>
    <col min="8496" max="8496" width="16.36328125" style="1" bestFit="1" customWidth="1"/>
    <col min="8497" max="8497" width="19.453125" style="1" customWidth="1"/>
    <col min="8498" max="8498" width="19.54296875" style="1" customWidth="1"/>
    <col min="8499" max="8743" width="9.08984375" style="1"/>
    <col min="8744" max="8744" width="0.6328125" style="1" customWidth="1"/>
    <col min="8745" max="8745" width="26.08984375" style="1" customWidth="1"/>
    <col min="8746" max="8746" width="71.36328125" style="1" customWidth="1"/>
    <col min="8747" max="8747" width="11.6328125" style="1" customWidth="1"/>
    <col min="8748" max="8748" width="13.6328125" style="1" customWidth="1"/>
    <col min="8749" max="8749" width="17.08984375" style="1" customWidth="1"/>
    <col min="8750" max="8750" width="32.36328125" style="1" customWidth="1"/>
    <col min="8751" max="8751" width="8.36328125" style="1" customWidth="1"/>
    <col min="8752" max="8752" width="16.36328125" style="1" bestFit="1" customWidth="1"/>
    <col min="8753" max="8753" width="19.453125" style="1" customWidth="1"/>
    <col min="8754" max="8754" width="19.54296875" style="1" customWidth="1"/>
    <col min="8755" max="8999" width="9.08984375" style="1"/>
    <col min="9000" max="9000" width="0.6328125" style="1" customWidth="1"/>
    <col min="9001" max="9001" width="26.08984375" style="1" customWidth="1"/>
    <col min="9002" max="9002" width="71.36328125" style="1" customWidth="1"/>
    <col min="9003" max="9003" width="11.6328125" style="1" customWidth="1"/>
    <col min="9004" max="9004" width="13.6328125" style="1" customWidth="1"/>
    <col min="9005" max="9005" width="17.08984375" style="1" customWidth="1"/>
    <col min="9006" max="9006" width="32.36328125" style="1" customWidth="1"/>
    <col min="9007" max="9007" width="8.36328125" style="1" customWidth="1"/>
    <col min="9008" max="9008" width="16.36328125" style="1" bestFit="1" customWidth="1"/>
    <col min="9009" max="9009" width="19.453125" style="1" customWidth="1"/>
    <col min="9010" max="9010" width="19.54296875" style="1" customWidth="1"/>
    <col min="9011" max="9255" width="9.08984375" style="1"/>
    <col min="9256" max="9256" width="0.6328125" style="1" customWidth="1"/>
    <col min="9257" max="9257" width="26.08984375" style="1" customWidth="1"/>
    <col min="9258" max="9258" width="71.36328125" style="1" customWidth="1"/>
    <col min="9259" max="9259" width="11.6328125" style="1" customWidth="1"/>
    <col min="9260" max="9260" width="13.6328125" style="1" customWidth="1"/>
    <col min="9261" max="9261" width="17.08984375" style="1" customWidth="1"/>
    <col min="9262" max="9262" width="32.36328125" style="1" customWidth="1"/>
    <col min="9263" max="9263" width="8.36328125" style="1" customWidth="1"/>
    <col min="9264" max="9264" width="16.36328125" style="1" bestFit="1" customWidth="1"/>
    <col min="9265" max="9265" width="19.453125" style="1" customWidth="1"/>
    <col min="9266" max="9266" width="19.54296875" style="1" customWidth="1"/>
    <col min="9267" max="9511" width="9.08984375" style="1"/>
    <col min="9512" max="9512" width="0.6328125" style="1" customWidth="1"/>
    <col min="9513" max="9513" width="26.08984375" style="1" customWidth="1"/>
    <col min="9514" max="9514" width="71.36328125" style="1" customWidth="1"/>
    <col min="9515" max="9515" width="11.6328125" style="1" customWidth="1"/>
    <col min="9516" max="9516" width="13.6328125" style="1" customWidth="1"/>
    <col min="9517" max="9517" width="17.08984375" style="1" customWidth="1"/>
    <col min="9518" max="9518" width="32.36328125" style="1" customWidth="1"/>
    <col min="9519" max="9519" width="8.36328125" style="1" customWidth="1"/>
    <col min="9520" max="9520" width="16.36328125" style="1" bestFit="1" customWidth="1"/>
    <col min="9521" max="9521" width="19.453125" style="1" customWidth="1"/>
    <col min="9522" max="9522" width="19.54296875" style="1" customWidth="1"/>
    <col min="9523" max="9767" width="9.08984375" style="1"/>
    <col min="9768" max="9768" width="0.6328125" style="1" customWidth="1"/>
    <col min="9769" max="9769" width="26.08984375" style="1" customWidth="1"/>
    <col min="9770" max="9770" width="71.36328125" style="1" customWidth="1"/>
    <col min="9771" max="9771" width="11.6328125" style="1" customWidth="1"/>
    <col min="9772" max="9772" width="13.6328125" style="1" customWidth="1"/>
    <col min="9773" max="9773" width="17.08984375" style="1" customWidth="1"/>
    <col min="9774" max="9774" width="32.36328125" style="1" customWidth="1"/>
    <col min="9775" max="9775" width="8.36328125" style="1" customWidth="1"/>
    <col min="9776" max="9776" width="16.36328125" style="1" bestFit="1" customWidth="1"/>
    <col min="9777" max="9777" width="19.453125" style="1" customWidth="1"/>
    <col min="9778" max="9778" width="19.54296875" style="1" customWidth="1"/>
    <col min="9779" max="10023" width="9.08984375" style="1"/>
    <col min="10024" max="10024" width="0.6328125" style="1" customWidth="1"/>
    <col min="10025" max="10025" width="26.08984375" style="1" customWidth="1"/>
    <col min="10026" max="10026" width="71.36328125" style="1" customWidth="1"/>
    <col min="10027" max="10027" width="11.6328125" style="1" customWidth="1"/>
    <col min="10028" max="10028" width="13.6328125" style="1" customWidth="1"/>
    <col min="10029" max="10029" width="17.08984375" style="1" customWidth="1"/>
    <col min="10030" max="10030" width="32.36328125" style="1" customWidth="1"/>
    <col min="10031" max="10031" width="8.36328125" style="1" customWidth="1"/>
    <col min="10032" max="10032" width="16.36328125" style="1" bestFit="1" customWidth="1"/>
    <col min="10033" max="10033" width="19.453125" style="1" customWidth="1"/>
    <col min="10034" max="10034" width="19.54296875" style="1" customWidth="1"/>
    <col min="10035" max="10279" width="9.08984375" style="1"/>
    <col min="10280" max="10280" width="0.6328125" style="1" customWidth="1"/>
    <col min="10281" max="10281" width="26.08984375" style="1" customWidth="1"/>
    <col min="10282" max="10282" width="71.36328125" style="1" customWidth="1"/>
    <col min="10283" max="10283" width="11.6328125" style="1" customWidth="1"/>
    <col min="10284" max="10284" width="13.6328125" style="1" customWidth="1"/>
    <col min="10285" max="10285" width="17.08984375" style="1" customWidth="1"/>
    <col min="10286" max="10286" width="32.36328125" style="1" customWidth="1"/>
    <col min="10287" max="10287" width="8.36328125" style="1" customWidth="1"/>
    <col min="10288" max="10288" width="16.36328125" style="1" bestFit="1" customWidth="1"/>
    <col min="10289" max="10289" width="19.453125" style="1" customWidth="1"/>
    <col min="10290" max="10290" width="19.54296875" style="1" customWidth="1"/>
    <col min="10291" max="10535" width="9.08984375" style="1"/>
    <col min="10536" max="10536" width="0.6328125" style="1" customWidth="1"/>
    <col min="10537" max="10537" width="26.08984375" style="1" customWidth="1"/>
    <col min="10538" max="10538" width="71.36328125" style="1" customWidth="1"/>
    <col min="10539" max="10539" width="11.6328125" style="1" customWidth="1"/>
    <col min="10540" max="10540" width="13.6328125" style="1" customWidth="1"/>
    <col min="10541" max="10541" width="17.08984375" style="1" customWidth="1"/>
    <col min="10542" max="10542" width="32.36328125" style="1" customWidth="1"/>
    <col min="10543" max="10543" width="8.36328125" style="1" customWidth="1"/>
    <col min="10544" max="10544" width="16.36328125" style="1" bestFit="1" customWidth="1"/>
    <col min="10545" max="10545" width="19.453125" style="1" customWidth="1"/>
    <col min="10546" max="10546" width="19.54296875" style="1" customWidth="1"/>
    <col min="10547" max="10791" width="9.08984375" style="1"/>
    <col min="10792" max="10792" width="0.6328125" style="1" customWidth="1"/>
    <col min="10793" max="10793" width="26.08984375" style="1" customWidth="1"/>
    <col min="10794" max="10794" width="71.36328125" style="1" customWidth="1"/>
    <col min="10795" max="10795" width="11.6328125" style="1" customWidth="1"/>
    <col min="10796" max="10796" width="13.6328125" style="1" customWidth="1"/>
    <col min="10797" max="10797" width="17.08984375" style="1" customWidth="1"/>
    <col min="10798" max="10798" width="32.36328125" style="1" customWidth="1"/>
    <col min="10799" max="10799" width="8.36328125" style="1" customWidth="1"/>
    <col min="10800" max="10800" width="16.36328125" style="1" bestFit="1" customWidth="1"/>
    <col min="10801" max="10801" width="19.453125" style="1" customWidth="1"/>
    <col min="10802" max="10802" width="19.54296875" style="1" customWidth="1"/>
    <col min="10803" max="11047" width="9.08984375" style="1"/>
    <col min="11048" max="11048" width="0.6328125" style="1" customWidth="1"/>
    <col min="11049" max="11049" width="26.08984375" style="1" customWidth="1"/>
    <col min="11050" max="11050" width="71.36328125" style="1" customWidth="1"/>
    <col min="11051" max="11051" width="11.6328125" style="1" customWidth="1"/>
    <col min="11052" max="11052" width="13.6328125" style="1" customWidth="1"/>
    <col min="11053" max="11053" width="17.08984375" style="1" customWidth="1"/>
    <col min="11054" max="11054" width="32.36328125" style="1" customWidth="1"/>
    <col min="11055" max="11055" width="8.36328125" style="1" customWidth="1"/>
    <col min="11056" max="11056" width="16.36328125" style="1" bestFit="1" customWidth="1"/>
    <col min="11057" max="11057" width="19.453125" style="1" customWidth="1"/>
    <col min="11058" max="11058" width="19.54296875" style="1" customWidth="1"/>
    <col min="11059" max="11303" width="9.08984375" style="1"/>
    <col min="11304" max="11304" width="0.6328125" style="1" customWidth="1"/>
    <col min="11305" max="11305" width="26.08984375" style="1" customWidth="1"/>
    <col min="11306" max="11306" width="71.36328125" style="1" customWidth="1"/>
    <col min="11307" max="11307" width="11.6328125" style="1" customWidth="1"/>
    <col min="11308" max="11308" width="13.6328125" style="1" customWidth="1"/>
    <col min="11309" max="11309" width="17.08984375" style="1" customWidth="1"/>
    <col min="11310" max="11310" width="32.36328125" style="1" customWidth="1"/>
    <col min="11311" max="11311" width="8.36328125" style="1" customWidth="1"/>
    <col min="11312" max="11312" width="16.36328125" style="1" bestFit="1" customWidth="1"/>
    <col min="11313" max="11313" width="19.453125" style="1" customWidth="1"/>
    <col min="11314" max="11314" width="19.54296875" style="1" customWidth="1"/>
    <col min="11315" max="11559" width="9.08984375" style="1"/>
    <col min="11560" max="11560" width="0.6328125" style="1" customWidth="1"/>
    <col min="11561" max="11561" width="26.08984375" style="1" customWidth="1"/>
    <col min="11562" max="11562" width="71.36328125" style="1" customWidth="1"/>
    <col min="11563" max="11563" width="11.6328125" style="1" customWidth="1"/>
    <col min="11564" max="11564" width="13.6328125" style="1" customWidth="1"/>
    <col min="11565" max="11565" width="17.08984375" style="1" customWidth="1"/>
    <col min="11566" max="11566" width="32.36328125" style="1" customWidth="1"/>
    <col min="11567" max="11567" width="8.36328125" style="1" customWidth="1"/>
    <col min="11568" max="11568" width="16.36328125" style="1" bestFit="1" customWidth="1"/>
    <col min="11569" max="11569" width="19.453125" style="1" customWidth="1"/>
    <col min="11570" max="11570" width="19.54296875" style="1" customWidth="1"/>
    <col min="11571" max="11815" width="9.08984375" style="1"/>
    <col min="11816" max="11816" width="0.6328125" style="1" customWidth="1"/>
    <col min="11817" max="11817" width="26.08984375" style="1" customWidth="1"/>
    <col min="11818" max="11818" width="71.36328125" style="1" customWidth="1"/>
    <col min="11819" max="11819" width="11.6328125" style="1" customWidth="1"/>
    <col min="11820" max="11820" width="13.6328125" style="1" customWidth="1"/>
    <col min="11821" max="11821" width="17.08984375" style="1" customWidth="1"/>
    <col min="11822" max="11822" width="32.36328125" style="1" customWidth="1"/>
    <col min="11823" max="11823" width="8.36328125" style="1" customWidth="1"/>
    <col min="11824" max="11824" width="16.36328125" style="1" bestFit="1" customWidth="1"/>
    <col min="11825" max="11825" width="19.453125" style="1" customWidth="1"/>
    <col min="11826" max="11826" width="19.54296875" style="1" customWidth="1"/>
    <col min="11827" max="12071" width="9.08984375" style="1"/>
    <col min="12072" max="12072" width="0.6328125" style="1" customWidth="1"/>
    <col min="12073" max="12073" width="26.08984375" style="1" customWidth="1"/>
    <col min="12074" max="12074" width="71.36328125" style="1" customWidth="1"/>
    <col min="12075" max="12075" width="11.6328125" style="1" customWidth="1"/>
    <col min="12076" max="12076" width="13.6328125" style="1" customWidth="1"/>
    <col min="12077" max="12077" width="17.08984375" style="1" customWidth="1"/>
    <col min="12078" max="12078" width="32.36328125" style="1" customWidth="1"/>
    <col min="12079" max="12079" width="8.36328125" style="1" customWidth="1"/>
    <col min="12080" max="12080" width="16.36328125" style="1" bestFit="1" customWidth="1"/>
    <col min="12081" max="12081" width="19.453125" style="1" customWidth="1"/>
    <col min="12082" max="12082" width="19.54296875" style="1" customWidth="1"/>
    <col min="12083" max="12327" width="9.08984375" style="1"/>
    <col min="12328" max="12328" width="0.6328125" style="1" customWidth="1"/>
    <col min="12329" max="12329" width="26.08984375" style="1" customWidth="1"/>
    <col min="12330" max="12330" width="71.36328125" style="1" customWidth="1"/>
    <col min="12331" max="12331" width="11.6328125" style="1" customWidth="1"/>
    <col min="12332" max="12332" width="13.6328125" style="1" customWidth="1"/>
    <col min="12333" max="12333" width="17.08984375" style="1" customWidth="1"/>
    <col min="12334" max="12334" width="32.36328125" style="1" customWidth="1"/>
    <col min="12335" max="12335" width="8.36328125" style="1" customWidth="1"/>
    <col min="12336" max="12336" width="16.36328125" style="1" bestFit="1" customWidth="1"/>
    <col min="12337" max="12337" width="19.453125" style="1" customWidth="1"/>
    <col min="12338" max="12338" width="19.54296875" style="1" customWidth="1"/>
    <col min="12339" max="12583" width="9.08984375" style="1"/>
    <col min="12584" max="12584" width="0.6328125" style="1" customWidth="1"/>
    <col min="12585" max="12585" width="26.08984375" style="1" customWidth="1"/>
    <col min="12586" max="12586" width="71.36328125" style="1" customWidth="1"/>
    <col min="12587" max="12587" width="11.6328125" style="1" customWidth="1"/>
    <col min="12588" max="12588" width="13.6328125" style="1" customWidth="1"/>
    <col min="12589" max="12589" width="17.08984375" style="1" customWidth="1"/>
    <col min="12590" max="12590" width="32.36328125" style="1" customWidth="1"/>
    <col min="12591" max="12591" width="8.36328125" style="1" customWidth="1"/>
    <col min="12592" max="12592" width="16.36328125" style="1" bestFit="1" customWidth="1"/>
    <col min="12593" max="12593" width="19.453125" style="1" customWidth="1"/>
    <col min="12594" max="12594" width="19.54296875" style="1" customWidth="1"/>
    <col min="12595" max="12839" width="9.08984375" style="1"/>
    <col min="12840" max="12840" width="0.6328125" style="1" customWidth="1"/>
    <col min="12841" max="12841" width="26.08984375" style="1" customWidth="1"/>
    <col min="12842" max="12842" width="71.36328125" style="1" customWidth="1"/>
    <col min="12843" max="12843" width="11.6328125" style="1" customWidth="1"/>
    <col min="12844" max="12844" width="13.6328125" style="1" customWidth="1"/>
    <col min="12845" max="12845" width="17.08984375" style="1" customWidth="1"/>
    <col min="12846" max="12846" width="32.36328125" style="1" customWidth="1"/>
    <col min="12847" max="12847" width="8.36328125" style="1" customWidth="1"/>
    <col min="12848" max="12848" width="16.36328125" style="1" bestFit="1" customWidth="1"/>
    <col min="12849" max="12849" width="19.453125" style="1" customWidth="1"/>
    <col min="12850" max="12850" width="19.54296875" style="1" customWidth="1"/>
    <col min="12851" max="13095" width="9.08984375" style="1"/>
    <col min="13096" max="13096" width="0.6328125" style="1" customWidth="1"/>
    <col min="13097" max="13097" width="26.08984375" style="1" customWidth="1"/>
    <col min="13098" max="13098" width="71.36328125" style="1" customWidth="1"/>
    <col min="13099" max="13099" width="11.6328125" style="1" customWidth="1"/>
    <col min="13100" max="13100" width="13.6328125" style="1" customWidth="1"/>
    <col min="13101" max="13101" width="17.08984375" style="1" customWidth="1"/>
    <col min="13102" max="13102" width="32.36328125" style="1" customWidth="1"/>
    <col min="13103" max="13103" width="8.36328125" style="1" customWidth="1"/>
    <col min="13104" max="13104" width="16.36328125" style="1" bestFit="1" customWidth="1"/>
    <col min="13105" max="13105" width="19.453125" style="1" customWidth="1"/>
    <col min="13106" max="13106" width="19.54296875" style="1" customWidth="1"/>
    <col min="13107" max="13351" width="9.08984375" style="1"/>
    <col min="13352" max="13352" width="0.6328125" style="1" customWidth="1"/>
    <col min="13353" max="13353" width="26.08984375" style="1" customWidth="1"/>
    <col min="13354" max="13354" width="71.36328125" style="1" customWidth="1"/>
    <col min="13355" max="13355" width="11.6328125" style="1" customWidth="1"/>
    <col min="13356" max="13356" width="13.6328125" style="1" customWidth="1"/>
    <col min="13357" max="13357" width="17.08984375" style="1" customWidth="1"/>
    <col min="13358" max="13358" width="32.36328125" style="1" customWidth="1"/>
    <col min="13359" max="13359" width="8.36328125" style="1" customWidth="1"/>
    <col min="13360" max="13360" width="16.36328125" style="1" bestFit="1" customWidth="1"/>
    <col min="13361" max="13361" width="19.453125" style="1" customWidth="1"/>
    <col min="13362" max="13362" width="19.54296875" style="1" customWidth="1"/>
    <col min="13363" max="13607" width="9.08984375" style="1"/>
    <col min="13608" max="13608" width="0.6328125" style="1" customWidth="1"/>
    <col min="13609" max="13609" width="26.08984375" style="1" customWidth="1"/>
    <col min="13610" max="13610" width="71.36328125" style="1" customWidth="1"/>
    <col min="13611" max="13611" width="11.6328125" style="1" customWidth="1"/>
    <col min="13612" max="13612" width="13.6328125" style="1" customWidth="1"/>
    <col min="13613" max="13613" width="17.08984375" style="1" customWidth="1"/>
    <col min="13614" max="13614" width="32.36328125" style="1" customWidth="1"/>
    <col min="13615" max="13615" width="8.36328125" style="1" customWidth="1"/>
    <col min="13616" max="13616" width="16.36328125" style="1" bestFit="1" customWidth="1"/>
    <col min="13617" max="13617" width="19.453125" style="1" customWidth="1"/>
    <col min="13618" max="13618" width="19.54296875" style="1" customWidth="1"/>
    <col min="13619" max="13863" width="9.08984375" style="1"/>
    <col min="13864" max="13864" width="0.6328125" style="1" customWidth="1"/>
    <col min="13865" max="13865" width="26.08984375" style="1" customWidth="1"/>
    <col min="13866" max="13866" width="71.36328125" style="1" customWidth="1"/>
    <col min="13867" max="13867" width="11.6328125" style="1" customWidth="1"/>
    <col min="13868" max="13868" width="13.6328125" style="1" customWidth="1"/>
    <col min="13869" max="13869" width="17.08984375" style="1" customWidth="1"/>
    <col min="13870" max="13870" width="32.36328125" style="1" customWidth="1"/>
    <col min="13871" max="13871" width="8.36328125" style="1" customWidth="1"/>
    <col min="13872" max="13872" width="16.36328125" style="1" bestFit="1" customWidth="1"/>
    <col min="13873" max="13873" width="19.453125" style="1" customWidth="1"/>
    <col min="13874" max="13874" width="19.54296875" style="1" customWidth="1"/>
    <col min="13875" max="14119" width="9.08984375" style="1"/>
    <col min="14120" max="14120" width="0.6328125" style="1" customWidth="1"/>
    <col min="14121" max="14121" width="26.08984375" style="1" customWidth="1"/>
    <col min="14122" max="14122" width="71.36328125" style="1" customWidth="1"/>
    <col min="14123" max="14123" width="11.6328125" style="1" customWidth="1"/>
    <col min="14124" max="14124" width="13.6328125" style="1" customWidth="1"/>
    <col min="14125" max="14125" width="17.08984375" style="1" customWidth="1"/>
    <col min="14126" max="14126" width="32.36328125" style="1" customWidth="1"/>
    <col min="14127" max="14127" width="8.36328125" style="1" customWidth="1"/>
    <col min="14128" max="14128" width="16.36328125" style="1" bestFit="1" customWidth="1"/>
    <col min="14129" max="14129" width="19.453125" style="1" customWidth="1"/>
    <col min="14130" max="14130" width="19.54296875" style="1" customWidth="1"/>
    <col min="14131" max="14375" width="9.08984375" style="1"/>
    <col min="14376" max="14376" width="0.6328125" style="1" customWidth="1"/>
    <col min="14377" max="14377" width="26.08984375" style="1" customWidth="1"/>
    <col min="14378" max="14378" width="71.36328125" style="1" customWidth="1"/>
    <col min="14379" max="14379" width="11.6328125" style="1" customWidth="1"/>
    <col min="14380" max="14380" width="13.6328125" style="1" customWidth="1"/>
    <col min="14381" max="14381" width="17.08984375" style="1" customWidth="1"/>
    <col min="14382" max="14382" width="32.36328125" style="1" customWidth="1"/>
    <col min="14383" max="14383" width="8.36328125" style="1" customWidth="1"/>
    <col min="14384" max="14384" width="16.36328125" style="1" bestFit="1" customWidth="1"/>
    <col min="14385" max="14385" width="19.453125" style="1" customWidth="1"/>
    <col min="14386" max="14386" width="19.54296875" style="1" customWidth="1"/>
    <col min="14387" max="14631" width="9.08984375" style="1"/>
    <col min="14632" max="14632" width="0.6328125" style="1" customWidth="1"/>
    <col min="14633" max="14633" width="26.08984375" style="1" customWidth="1"/>
    <col min="14634" max="14634" width="71.36328125" style="1" customWidth="1"/>
    <col min="14635" max="14635" width="11.6328125" style="1" customWidth="1"/>
    <col min="14636" max="14636" width="13.6328125" style="1" customWidth="1"/>
    <col min="14637" max="14637" width="17.08984375" style="1" customWidth="1"/>
    <col min="14638" max="14638" width="32.36328125" style="1" customWidth="1"/>
    <col min="14639" max="14639" width="8.36328125" style="1" customWidth="1"/>
    <col min="14640" max="14640" width="16.36328125" style="1" bestFit="1" customWidth="1"/>
    <col min="14641" max="14641" width="19.453125" style="1" customWidth="1"/>
    <col min="14642" max="14642" width="19.54296875" style="1" customWidth="1"/>
    <col min="14643" max="14887" width="9.08984375" style="1"/>
    <col min="14888" max="14888" width="0.6328125" style="1" customWidth="1"/>
    <col min="14889" max="14889" width="26.08984375" style="1" customWidth="1"/>
    <col min="14890" max="14890" width="71.36328125" style="1" customWidth="1"/>
    <col min="14891" max="14891" width="11.6328125" style="1" customWidth="1"/>
    <col min="14892" max="14892" width="13.6328125" style="1" customWidth="1"/>
    <col min="14893" max="14893" width="17.08984375" style="1" customWidth="1"/>
    <col min="14894" max="14894" width="32.36328125" style="1" customWidth="1"/>
    <col min="14895" max="14895" width="8.36328125" style="1" customWidth="1"/>
    <col min="14896" max="14896" width="16.36328125" style="1" bestFit="1" customWidth="1"/>
    <col min="14897" max="14897" width="19.453125" style="1" customWidth="1"/>
    <col min="14898" max="14898" width="19.54296875" style="1" customWidth="1"/>
    <col min="14899" max="15143" width="9.08984375" style="1"/>
    <col min="15144" max="15144" width="0.6328125" style="1" customWidth="1"/>
    <col min="15145" max="15145" width="26.08984375" style="1" customWidth="1"/>
    <col min="15146" max="15146" width="71.36328125" style="1" customWidth="1"/>
    <col min="15147" max="15147" width="11.6328125" style="1" customWidth="1"/>
    <col min="15148" max="15148" width="13.6328125" style="1" customWidth="1"/>
    <col min="15149" max="15149" width="17.08984375" style="1" customWidth="1"/>
    <col min="15150" max="15150" width="32.36328125" style="1" customWidth="1"/>
    <col min="15151" max="15151" width="8.36328125" style="1" customWidth="1"/>
    <col min="15152" max="15152" width="16.36328125" style="1" bestFit="1" customWidth="1"/>
    <col min="15153" max="15153" width="19.453125" style="1" customWidth="1"/>
    <col min="15154" max="15154" width="19.54296875" style="1" customWidth="1"/>
    <col min="15155" max="15399" width="9.08984375" style="1"/>
    <col min="15400" max="15400" width="0.6328125" style="1" customWidth="1"/>
    <col min="15401" max="15401" width="26.08984375" style="1" customWidth="1"/>
    <col min="15402" max="15402" width="71.36328125" style="1" customWidth="1"/>
    <col min="15403" max="15403" width="11.6328125" style="1" customWidth="1"/>
    <col min="15404" max="15404" width="13.6328125" style="1" customWidth="1"/>
    <col min="15405" max="15405" width="17.08984375" style="1" customWidth="1"/>
    <col min="15406" max="15406" width="32.36328125" style="1" customWidth="1"/>
    <col min="15407" max="15407" width="8.36328125" style="1" customWidth="1"/>
    <col min="15408" max="15408" width="16.36328125" style="1" bestFit="1" customWidth="1"/>
    <col min="15409" max="15409" width="19.453125" style="1" customWidth="1"/>
    <col min="15410" max="15410" width="19.54296875" style="1" customWidth="1"/>
    <col min="15411" max="15655" width="9.08984375" style="1"/>
    <col min="15656" max="15656" width="0.6328125" style="1" customWidth="1"/>
    <col min="15657" max="15657" width="26.08984375" style="1" customWidth="1"/>
    <col min="15658" max="15658" width="71.36328125" style="1" customWidth="1"/>
    <col min="15659" max="15659" width="11.6328125" style="1" customWidth="1"/>
    <col min="15660" max="15660" width="13.6328125" style="1" customWidth="1"/>
    <col min="15661" max="15661" width="17.08984375" style="1" customWidth="1"/>
    <col min="15662" max="15662" width="32.36328125" style="1" customWidth="1"/>
    <col min="15663" max="15663" width="8.36328125" style="1" customWidth="1"/>
    <col min="15664" max="15664" width="16.36328125" style="1" bestFit="1" customWidth="1"/>
    <col min="15665" max="15665" width="19.453125" style="1" customWidth="1"/>
    <col min="15666" max="15666" width="19.54296875" style="1" customWidth="1"/>
    <col min="15667" max="15911" width="9.08984375" style="1"/>
    <col min="15912" max="15912" width="0.6328125" style="1" customWidth="1"/>
    <col min="15913" max="15913" width="26.08984375" style="1" customWidth="1"/>
    <col min="15914" max="15914" width="71.36328125" style="1" customWidth="1"/>
    <col min="15915" max="15915" width="11.6328125" style="1" customWidth="1"/>
    <col min="15916" max="15916" width="13.6328125" style="1" customWidth="1"/>
    <col min="15917" max="15917" width="17.08984375" style="1" customWidth="1"/>
    <col min="15918" max="15918" width="32.36328125" style="1" customWidth="1"/>
    <col min="15919" max="15919" width="8.36328125" style="1" customWidth="1"/>
    <col min="15920" max="15920" width="16.36328125" style="1" bestFit="1" customWidth="1"/>
    <col min="15921" max="15921" width="19.453125" style="1" customWidth="1"/>
    <col min="15922" max="15922" width="19.54296875" style="1" customWidth="1"/>
    <col min="15923" max="16384" width="9.08984375" style="1"/>
  </cols>
  <sheetData>
    <row r="1" spans="2:7" x14ac:dyDescent="0.3">
      <c r="B1" s="2"/>
      <c r="C1" s="3"/>
    </row>
    <row r="2" spans="2:7" ht="32.4" customHeight="1" x14ac:dyDescent="0.3">
      <c r="B2" s="57" t="s">
        <v>216</v>
      </c>
      <c r="C2" s="57"/>
      <c r="D2" s="57"/>
      <c r="E2" s="57"/>
      <c r="F2" s="57"/>
      <c r="G2" s="57"/>
    </row>
    <row r="3" spans="2:7" x14ac:dyDescent="0.3">
      <c r="B3" s="6"/>
    </row>
    <row r="4" spans="2:7" ht="17.399999999999999" customHeight="1" x14ac:dyDescent="0.3">
      <c r="B4" s="1"/>
      <c r="C4" s="2" t="s">
        <v>0</v>
      </c>
    </row>
    <row r="5" spans="2:7" ht="18.649999999999999" customHeight="1" x14ac:dyDescent="0.3">
      <c r="B5" s="26" t="s">
        <v>1</v>
      </c>
      <c r="C5" s="27" t="s">
        <v>2</v>
      </c>
      <c r="D5" s="27" t="s">
        <v>3</v>
      </c>
      <c r="E5" s="28" t="s">
        <v>4</v>
      </c>
      <c r="F5" s="29" t="s">
        <v>208</v>
      </c>
      <c r="G5" s="30" t="s">
        <v>209</v>
      </c>
    </row>
    <row r="6" spans="2:7" ht="18.649999999999999" customHeight="1" x14ac:dyDescent="0.3">
      <c r="B6" s="26" t="s">
        <v>5</v>
      </c>
      <c r="C6" s="26"/>
      <c r="D6" s="31"/>
      <c r="E6" s="32"/>
      <c r="F6" s="33"/>
      <c r="G6" s="34"/>
    </row>
    <row r="7" spans="2:7" ht="18.649999999999999" customHeight="1" x14ac:dyDescent="0.3">
      <c r="B7" s="26" t="s">
        <v>6</v>
      </c>
      <c r="C7" s="26"/>
      <c r="D7" s="31"/>
      <c r="E7" s="32"/>
      <c r="F7" s="33"/>
      <c r="G7" s="34"/>
    </row>
    <row r="8" spans="2:7" ht="18.649999999999999" customHeight="1" x14ac:dyDescent="0.3">
      <c r="B8" s="17">
        <v>13.01</v>
      </c>
      <c r="C8" s="8" t="s">
        <v>7</v>
      </c>
      <c r="D8" s="16"/>
      <c r="E8" s="10"/>
      <c r="F8" s="10"/>
      <c r="G8" s="10"/>
    </row>
    <row r="9" spans="2:7" ht="18.649999999999999" customHeight="1" x14ac:dyDescent="0.3">
      <c r="B9" s="17"/>
      <c r="C9" s="8" t="s">
        <v>8</v>
      </c>
      <c r="D9" s="16" t="s">
        <v>9</v>
      </c>
      <c r="E9" s="10">
        <v>1</v>
      </c>
      <c r="F9" s="11"/>
      <c r="G9" s="10">
        <f>E9*F9</f>
        <v>0</v>
      </c>
    </row>
    <row r="10" spans="2:7" ht="18.649999999999999" customHeight="1" x14ac:dyDescent="0.3">
      <c r="B10" s="35"/>
      <c r="C10" s="12" t="s">
        <v>10</v>
      </c>
      <c r="D10" s="13" t="s">
        <v>9</v>
      </c>
      <c r="E10" s="14">
        <v>1</v>
      </c>
      <c r="F10" s="15"/>
      <c r="G10" s="10">
        <f>E10*F10</f>
        <v>0</v>
      </c>
    </row>
    <row r="11" spans="2:7" ht="18.649999999999999" customHeight="1" x14ac:dyDescent="0.3">
      <c r="B11" s="17"/>
      <c r="C11" s="8" t="s">
        <v>11</v>
      </c>
      <c r="D11" s="9" t="s">
        <v>12</v>
      </c>
      <c r="E11" s="10">
        <v>4</v>
      </c>
      <c r="F11" s="11"/>
      <c r="G11" s="10">
        <f>F11*E11</f>
        <v>0</v>
      </c>
    </row>
    <row r="12" spans="2:7" ht="18.649999999999999" customHeight="1" x14ac:dyDescent="0.3">
      <c r="B12" s="17" t="s">
        <v>13</v>
      </c>
      <c r="C12" s="8" t="s">
        <v>14</v>
      </c>
      <c r="D12" s="9"/>
      <c r="E12" s="10"/>
      <c r="F12" s="11"/>
      <c r="G12" s="10"/>
    </row>
    <row r="13" spans="2:7" ht="27" customHeight="1" x14ac:dyDescent="0.3">
      <c r="B13" s="17"/>
      <c r="C13" s="8" t="s">
        <v>15</v>
      </c>
      <c r="D13" s="9" t="s">
        <v>16</v>
      </c>
      <c r="E13" s="10">
        <v>1</v>
      </c>
      <c r="F13" s="11">
        <v>6000000</v>
      </c>
      <c r="G13" s="10">
        <f>F13*E13</f>
        <v>6000000</v>
      </c>
    </row>
    <row r="14" spans="2:7" ht="26.4" customHeight="1" x14ac:dyDescent="0.3">
      <c r="B14" s="17"/>
      <c r="C14" s="8" t="s">
        <v>17</v>
      </c>
      <c r="D14" s="9" t="s">
        <v>18</v>
      </c>
      <c r="E14" s="36"/>
      <c r="F14" s="11"/>
      <c r="G14" s="10">
        <f>G13*F14/100</f>
        <v>0</v>
      </c>
    </row>
    <row r="15" spans="2:7" ht="42" customHeight="1" x14ac:dyDescent="0.3">
      <c r="B15" s="17" t="s">
        <v>19</v>
      </c>
      <c r="C15" s="8" t="s">
        <v>212</v>
      </c>
      <c r="D15" s="16" t="s">
        <v>20</v>
      </c>
      <c r="E15" s="10">
        <v>2</v>
      </c>
      <c r="F15" s="10"/>
      <c r="G15" s="10">
        <f>F15*E15</f>
        <v>0</v>
      </c>
    </row>
    <row r="16" spans="2:7" ht="48.65" customHeight="1" x14ac:dyDescent="0.35">
      <c r="B16" s="17" t="s">
        <v>21</v>
      </c>
      <c r="C16" s="52" t="s">
        <v>213</v>
      </c>
      <c r="D16" s="16"/>
      <c r="E16" s="10"/>
      <c r="F16" s="10"/>
      <c r="G16" s="10"/>
    </row>
    <row r="17" spans="2:7" ht="18.649999999999999" customHeight="1" x14ac:dyDescent="0.3">
      <c r="B17" s="35" t="s">
        <v>22</v>
      </c>
      <c r="C17" s="12" t="s">
        <v>23</v>
      </c>
      <c r="D17" s="13" t="s">
        <v>24</v>
      </c>
      <c r="E17" s="14">
        <v>1</v>
      </c>
      <c r="F17" s="15"/>
      <c r="G17" s="15">
        <f>F17*E17</f>
        <v>0</v>
      </c>
    </row>
    <row r="18" spans="2:7" ht="18.649999999999999" customHeight="1" x14ac:dyDescent="0.3">
      <c r="B18" s="35" t="s">
        <v>25</v>
      </c>
      <c r="C18" s="12" t="s">
        <v>26</v>
      </c>
      <c r="D18" s="13" t="s">
        <v>27</v>
      </c>
      <c r="E18" s="14">
        <v>4</v>
      </c>
      <c r="F18" s="14"/>
      <c r="G18" s="15">
        <f>F18*E18</f>
        <v>0</v>
      </c>
    </row>
    <row r="19" spans="2:7" ht="48" customHeight="1" x14ac:dyDescent="0.35">
      <c r="B19" s="17" t="s">
        <v>28</v>
      </c>
      <c r="C19" s="52" t="s">
        <v>214</v>
      </c>
      <c r="D19" s="16"/>
      <c r="E19" s="10"/>
      <c r="F19" s="14"/>
      <c r="G19" s="15"/>
    </row>
    <row r="20" spans="2:7" ht="18.649999999999999" customHeight="1" x14ac:dyDescent="0.3">
      <c r="B20" s="17" t="s">
        <v>22</v>
      </c>
      <c r="C20" s="8" t="s">
        <v>23</v>
      </c>
      <c r="D20" s="16" t="s">
        <v>24</v>
      </c>
      <c r="E20" s="10">
        <v>1</v>
      </c>
      <c r="F20" s="14"/>
      <c r="G20" s="15">
        <f>F20*E20</f>
        <v>0</v>
      </c>
    </row>
    <row r="21" spans="2:7" ht="21.65" customHeight="1" x14ac:dyDescent="0.3">
      <c r="B21" s="17" t="s">
        <v>25</v>
      </c>
      <c r="C21" s="8" t="s">
        <v>26</v>
      </c>
      <c r="D21" s="16" t="s">
        <v>27</v>
      </c>
      <c r="E21" s="10">
        <v>4</v>
      </c>
      <c r="F21" s="14"/>
      <c r="G21" s="15">
        <f>F21*E21</f>
        <v>0</v>
      </c>
    </row>
    <row r="22" spans="2:7" ht="64.25" customHeight="1" x14ac:dyDescent="0.35">
      <c r="B22" s="17" t="s">
        <v>29</v>
      </c>
      <c r="C22" s="52" t="s">
        <v>215</v>
      </c>
      <c r="D22" s="16"/>
      <c r="E22" s="10"/>
      <c r="F22" s="10"/>
      <c r="G22" s="10"/>
    </row>
    <row r="23" spans="2:7" ht="18.649999999999999" customHeight="1" x14ac:dyDescent="0.3">
      <c r="B23" s="35" t="s">
        <v>22</v>
      </c>
      <c r="C23" s="8" t="s">
        <v>23</v>
      </c>
      <c r="D23" s="16" t="s">
        <v>24</v>
      </c>
      <c r="E23" s="10">
        <v>1</v>
      </c>
      <c r="F23" s="11"/>
      <c r="G23" s="11">
        <f>F23*E23</f>
        <v>0</v>
      </c>
    </row>
    <row r="24" spans="2:7" ht="17.399999999999999" customHeight="1" x14ac:dyDescent="0.3">
      <c r="B24" s="35" t="s">
        <v>25</v>
      </c>
      <c r="C24" s="8" t="s">
        <v>26</v>
      </c>
      <c r="D24" s="16" t="s">
        <v>27</v>
      </c>
      <c r="E24" s="10">
        <v>4</v>
      </c>
      <c r="F24" s="10"/>
      <c r="G24" s="11">
        <f>F24*E24</f>
        <v>0</v>
      </c>
    </row>
    <row r="25" spans="2:7" ht="18.649999999999999" customHeight="1" x14ac:dyDescent="0.3">
      <c r="B25" s="26" t="s">
        <v>31</v>
      </c>
      <c r="C25" s="26"/>
      <c r="D25" s="16"/>
      <c r="E25" s="10"/>
      <c r="F25" s="33"/>
      <c r="G25" s="37"/>
    </row>
    <row r="26" spans="2:7" ht="18.649999999999999" customHeight="1" x14ac:dyDescent="0.3">
      <c r="B26" s="26" t="s">
        <v>1</v>
      </c>
      <c r="C26" s="27" t="s">
        <v>2</v>
      </c>
      <c r="D26" s="27" t="s">
        <v>3</v>
      </c>
      <c r="E26" s="28" t="s">
        <v>4</v>
      </c>
      <c r="F26" s="29" t="s">
        <v>208</v>
      </c>
      <c r="G26" s="30" t="s">
        <v>209</v>
      </c>
    </row>
    <row r="27" spans="2:7" ht="18.649999999999999" customHeight="1" x14ac:dyDescent="0.3">
      <c r="B27" s="26" t="s">
        <v>32</v>
      </c>
      <c r="C27" s="26"/>
      <c r="D27" s="31"/>
      <c r="E27" s="32"/>
      <c r="F27" s="33"/>
      <c r="G27" s="34"/>
    </row>
    <row r="28" spans="2:7" ht="18.649999999999999" customHeight="1" x14ac:dyDescent="0.3">
      <c r="B28" s="17" t="s">
        <v>33</v>
      </c>
      <c r="C28" s="8" t="s">
        <v>34</v>
      </c>
      <c r="D28" s="16" t="s">
        <v>12</v>
      </c>
      <c r="E28" s="10">
        <v>4</v>
      </c>
      <c r="F28" s="10"/>
      <c r="G28" s="10">
        <f>F28*E28</f>
        <v>0</v>
      </c>
    </row>
    <row r="29" spans="2:7" ht="18.649999999999999" customHeight="1" x14ac:dyDescent="0.3">
      <c r="B29" s="17" t="s">
        <v>35</v>
      </c>
      <c r="C29" s="8" t="s">
        <v>36</v>
      </c>
      <c r="D29" s="16" t="s">
        <v>16</v>
      </c>
      <c r="E29" s="10">
        <v>1</v>
      </c>
      <c r="F29" s="10">
        <v>2500000</v>
      </c>
      <c r="G29" s="10">
        <f>F29*E29</f>
        <v>2500000</v>
      </c>
    </row>
    <row r="30" spans="2:7" ht="18.649999999999999" customHeight="1" x14ac:dyDescent="0.3">
      <c r="B30" s="17"/>
      <c r="C30" s="8" t="s">
        <v>37</v>
      </c>
      <c r="D30" s="16" t="s">
        <v>18</v>
      </c>
      <c r="E30" s="36"/>
      <c r="F30" s="10"/>
      <c r="G30" s="10">
        <f>F29*E30</f>
        <v>0</v>
      </c>
    </row>
    <row r="31" spans="2:7" ht="18.649999999999999" customHeight="1" x14ac:dyDescent="0.3">
      <c r="B31" s="38" t="s">
        <v>38</v>
      </c>
      <c r="C31" s="8"/>
      <c r="D31" s="16"/>
      <c r="E31" s="10"/>
      <c r="F31" s="10"/>
      <c r="G31" s="33"/>
    </row>
    <row r="32" spans="2:7" ht="18.649999999999999" customHeight="1" x14ac:dyDescent="0.3">
      <c r="B32" s="26" t="s">
        <v>1</v>
      </c>
      <c r="C32" s="27" t="s">
        <v>2</v>
      </c>
      <c r="D32" s="27" t="s">
        <v>3</v>
      </c>
      <c r="E32" s="28" t="s">
        <v>4</v>
      </c>
      <c r="F32" s="29" t="s">
        <v>208</v>
      </c>
      <c r="G32" s="30" t="s">
        <v>209</v>
      </c>
    </row>
    <row r="33" spans="2:7" ht="18.649999999999999" customHeight="1" x14ac:dyDescent="0.3">
      <c r="B33" s="26" t="s">
        <v>39</v>
      </c>
      <c r="C33" s="26"/>
      <c r="D33" s="31"/>
      <c r="E33" s="32"/>
      <c r="F33" s="33"/>
      <c r="G33" s="34"/>
    </row>
    <row r="34" spans="2:7" ht="18.649999999999999" customHeight="1" x14ac:dyDescent="0.3">
      <c r="B34" s="17">
        <v>15.01</v>
      </c>
      <c r="C34" s="8" t="s">
        <v>40</v>
      </c>
      <c r="D34" s="16" t="s">
        <v>41</v>
      </c>
      <c r="E34" s="10">
        <v>0.3</v>
      </c>
      <c r="F34" s="10"/>
      <c r="G34" s="10">
        <f>F34*E34</f>
        <v>0</v>
      </c>
    </row>
    <row r="35" spans="2:7" ht="18.649999999999999" customHeight="1" x14ac:dyDescent="0.3">
      <c r="B35" s="26" t="s">
        <v>42</v>
      </c>
      <c r="C35" s="8"/>
      <c r="D35" s="16"/>
      <c r="E35" s="10"/>
      <c r="F35" s="33"/>
      <c r="G35" s="28">
        <f>ROUND(SUM(G34:G34),2)</f>
        <v>0</v>
      </c>
    </row>
    <row r="36" spans="2:7" ht="18.649999999999999" customHeight="1" x14ac:dyDescent="0.3">
      <c r="B36" s="26" t="s">
        <v>1</v>
      </c>
      <c r="C36" s="27" t="s">
        <v>2</v>
      </c>
      <c r="D36" s="27" t="s">
        <v>3</v>
      </c>
      <c r="E36" s="28" t="s">
        <v>4</v>
      </c>
      <c r="F36" s="29" t="s">
        <v>208</v>
      </c>
      <c r="G36" s="30" t="s">
        <v>209</v>
      </c>
    </row>
    <row r="37" spans="2:7" ht="18.649999999999999" customHeight="1" x14ac:dyDescent="0.3">
      <c r="B37" s="26" t="s">
        <v>43</v>
      </c>
      <c r="C37" s="26"/>
      <c r="D37" s="31"/>
      <c r="E37" s="32"/>
      <c r="F37" s="33"/>
      <c r="G37" s="34"/>
    </row>
    <row r="38" spans="2:7" ht="18.649999999999999" customHeight="1" x14ac:dyDescent="0.3">
      <c r="B38" s="17" t="s">
        <v>44</v>
      </c>
      <c r="C38" s="8" t="s">
        <v>45</v>
      </c>
      <c r="D38" s="16" t="s">
        <v>46</v>
      </c>
      <c r="E38" s="10">
        <v>0.36</v>
      </c>
      <c r="F38" s="10"/>
      <c r="G38" s="10">
        <f>F38*E38</f>
        <v>0</v>
      </c>
    </row>
    <row r="39" spans="2:7" ht="18.649999999999999" customHeight="1" x14ac:dyDescent="0.3">
      <c r="B39" s="17">
        <v>17.02</v>
      </c>
      <c r="C39" s="8" t="s">
        <v>47</v>
      </c>
      <c r="D39" s="16"/>
      <c r="E39" s="10"/>
      <c r="F39" s="10"/>
      <c r="G39" s="10"/>
    </row>
    <row r="40" spans="2:7" ht="18.649999999999999" customHeight="1" x14ac:dyDescent="0.3">
      <c r="B40" s="17" t="s">
        <v>22</v>
      </c>
      <c r="C40" s="8" t="s">
        <v>48</v>
      </c>
      <c r="D40" s="16" t="s">
        <v>49</v>
      </c>
      <c r="E40" s="10"/>
      <c r="F40" s="10"/>
      <c r="G40" s="10">
        <f>F40*E40</f>
        <v>0</v>
      </c>
    </row>
    <row r="41" spans="2:7" ht="18.649999999999999" customHeight="1" x14ac:dyDescent="0.3">
      <c r="B41" s="35" t="s">
        <v>50</v>
      </c>
      <c r="C41" s="12" t="s">
        <v>51</v>
      </c>
      <c r="D41" s="13" t="s">
        <v>52</v>
      </c>
      <c r="E41" s="14"/>
      <c r="F41" s="14"/>
      <c r="G41" s="10">
        <f>F41*E41</f>
        <v>0</v>
      </c>
    </row>
    <row r="42" spans="2:7" ht="25.75" customHeight="1" x14ac:dyDescent="0.3">
      <c r="B42" s="17" t="s">
        <v>53</v>
      </c>
      <c r="C42" s="8" t="s">
        <v>54</v>
      </c>
      <c r="D42" s="16"/>
      <c r="E42" s="10"/>
      <c r="F42" s="10"/>
      <c r="G42" s="10"/>
    </row>
    <row r="43" spans="2:7" ht="18.649999999999999" customHeight="1" x14ac:dyDescent="0.3">
      <c r="B43" s="17" t="s">
        <v>22</v>
      </c>
      <c r="C43" s="8" t="s">
        <v>55</v>
      </c>
      <c r="D43" s="16" t="s">
        <v>56</v>
      </c>
      <c r="E43" s="10">
        <v>9</v>
      </c>
      <c r="F43" s="10"/>
      <c r="G43" s="10">
        <f>F43*E43</f>
        <v>0</v>
      </c>
    </row>
    <row r="44" spans="2:7" ht="18.649999999999999" customHeight="1" x14ac:dyDescent="0.3">
      <c r="B44" s="17" t="s">
        <v>25</v>
      </c>
      <c r="C44" s="8" t="s">
        <v>57</v>
      </c>
      <c r="D44" s="16" t="s">
        <v>56</v>
      </c>
      <c r="E44" s="10">
        <v>0.64</v>
      </c>
      <c r="F44" s="10"/>
      <c r="G44" s="10">
        <f>F44*E44</f>
        <v>0</v>
      </c>
    </row>
    <row r="45" spans="2:7" ht="18.649999999999999" customHeight="1" x14ac:dyDescent="0.3">
      <c r="B45" s="17" t="s">
        <v>30</v>
      </c>
      <c r="C45" s="8" t="s">
        <v>58</v>
      </c>
      <c r="D45" s="16" t="s">
        <v>56</v>
      </c>
      <c r="E45" s="10"/>
      <c r="F45" s="10"/>
      <c r="G45" s="10">
        <f>F45*E45</f>
        <v>0</v>
      </c>
    </row>
    <row r="46" spans="2:7" ht="18.649999999999999" customHeight="1" x14ac:dyDescent="0.3">
      <c r="B46" s="17" t="s">
        <v>59</v>
      </c>
      <c r="C46" s="8" t="s">
        <v>60</v>
      </c>
      <c r="D46" s="16" t="s">
        <v>56</v>
      </c>
      <c r="E46" s="10"/>
      <c r="F46" s="10"/>
      <c r="G46" s="10">
        <f>F46*E46</f>
        <v>0</v>
      </c>
    </row>
    <row r="47" spans="2:7" ht="18.649999999999999" customHeight="1" x14ac:dyDescent="0.3">
      <c r="B47" s="26" t="s">
        <v>61</v>
      </c>
      <c r="C47" s="8"/>
      <c r="D47" s="16"/>
      <c r="E47" s="10"/>
      <c r="F47" s="33"/>
      <c r="G47" s="33">
        <f>ROUND(SUM(G38:G46),2)</f>
        <v>0</v>
      </c>
    </row>
    <row r="48" spans="2:7" ht="18.649999999999999" customHeight="1" x14ac:dyDescent="0.3">
      <c r="B48" s="26" t="s">
        <v>1</v>
      </c>
      <c r="C48" s="27" t="s">
        <v>2</v>
      </c>
      <c r="D48" s="27" t="s">
        <v>3</v>
      </c>
      <c r="E48" s="28" t="s">
        <v>4</v>
      </c>
      <c r="F48" s="29" t="s">
        <v>208</v>
      </c>
      <c r="G48" s="30" t="s">
        <v>209</v>
      </c>
    </row>
    <row r="49" spans="2:7" ht="18.649999999999999" customHeight="1" x14ac:dyDescent="0.3">
      <c r="B49" s="26" t="s">
        <v>62</v>
      </c>
      <c r="C49" s="27"/>
      <c r="D49" s="39"/>
      <c r="E49" s="33"/>
      <c r="F49" s="33"/>
      <c r="G49" s="33"/>
    </row>
    <row r="50" spans="2:7" ht="18.649999999999999" customHeight="1" x14ac:dyDescent="0.3">
      <c r="B50" s="17" t="s">
        <v>63</v>
      </c>
      <c r="C50" s="8" t="s">
        <v>64</v>
      </c>
      <c r="D50" s="16"/>
      <c r="E50" s="10"/>
      <c r="F50" s="10"/>
      <c r="G50" s="10"/>
    </row>
    <row r="51" spans="2:7" ht="18.649999999999999" customHeight="1" x14ac:dyDescent="0.3">
      <c r="B51" s="17" t="s">
        <v>22</v>
      </c>
      <c r="C51" s="8" t="s">
        <v>65</v>
      </c>
      <c r="D51" s="16" t="s">
        <v>66</v>
      </c>
      <c r="E51" s="10">
        <v>8</v>
      </c>
      <c r="F51" s="10"/>
      <c r="G51" s="10">
        <f>F51*E51</f>
        <v>0</v>
      </c>
    </row>
    <row r="52" spans="2:7" ht="18.649999999999999" customHeight="1" x14ac:dyDescent="0.3">
      <c r="B52" s="17" t="s">
        <v>25</v>
      </c>
      <c r="C52" s="8" t="s">
        <v>67</v>
      </c>
      <c r="D52" s="16" t="s">
        <v>66</v>
      </c>
      <c r="E52" s="10">
        <v>8</v>
      </c>
      <c r="F52" s="10"/>
      <c r="G52" s="10">
        <f t="shared" ref="G52:G59" si="0">F52*E52</f>
        <v>0</v>
      </c>
    </row>
    <row r="53" spans="2:7" ht="18.649999999999999" customHeight="1" x14ac:dyDescent="0.3">
      <c r="B53" s="17" t="s">
        <v>30</v>
      </c>
      <c r="C53" s="8" t="s">
        <v>68</v>
      </c>
      <c r="D53" s="16" t="s">
        <v>66</v>
      </c>
      <c r="E53" s="10">
        <v>8</v>
      </c>
      <c r="F53" s="10"/>
      <c r="G53" s="10">
        <f t="shared" si="0"/>
        <v>0</v>
      </c>
    </row>
    <row r="54" spans="2:7" ht="18.649999999999999" customHeight="1" x14ac:dyDescent="0.3">
      <c r="B54" s="17" t="s">
        <v>59</v>
      </c>
      <c r="C54" s="8" t="s">
        <v>69</v>
      </c>
      <c r="D54" s="16" t="s">
        <v>66</v>
      </c>
      <c r="E54" s="10">
        <v>8</v>
      </c>
      <c r="F54" s="10"/>
      <c r="G54" s="10">
        <f t="shared" si="0"/>
        <v>0</v>
      </c>
    </row>
    <row r="55" spans="2:7" ht="18.649999999999999" customHeight="1" x14ac:dyDescent="0.3">
      <c r="B55" s="17" t="s">
        <v>70</v>
      </c>
      <c r="C55" s="8" t="s">
        <v>71</v>
      </c>
      <c r="D55" s="16" t="s">
        <v>66</v>
      </c>
      <c r="E55" s="10">
        <v>8</v>
      </c>
      <c r="F55" s="10"/>
      <c r="G55" s="10">
        <f t="shared" si="0"/>
        <v>0</v>
      </c>
    </row>
    <row r="56" spans="2:7" ht="18.649999999999999" customHeight="1" x14ac:dyDescent="0.3">
      <c r="B56" s="17" t="s">
        <v>72</v>
      </c>
      <c r="C56" s="8" t="s">
        <v>73</v>
      </c>
      <c r="D56" s="16" t="s">
        <v>66</v>
      </c>
      <c r="E56" s="10">
        <v>8</v>
      </c>
      <c r="F56" s="10"/>
      <c r="G56" s="10">
        <f t="shared" si="0"/>
        <v>0</v>
      </c>
    </row>
    <row r="57" spans="2:7" ht="18.649999999999999" customHeight="1" x14ac:dyDescent="0.3">
      <c r="B57" s="17" t="s">
        <v>74</v>
      </c>
      <c r="C57" s="8" t="s">
        <v>75</v>
      </c>
      <c r="D57" s="16" t="s">
        <v>66</v>
      </c>
      <c r="E57" s="10">
        <v>8</v>
      </c>
      <c r="F57" s="10"/>
      <c r="G57" s="10">
        <f t="shared" si="0"/>
        <v>0</v>
      </c>
    </row>
    <row r="58" spans="2:7" ht="18.649999999999999" customHeight="1" x14ac:dyDescent="0.3">
      <c r="B58" s="17" t="s">
        <v>76</v>
      </c>
      <c r="C58" s="8" t="s">
        <v>77</v>
      </c>
      <c r="D58" s="16" t="s">
        <v>66</v>
      </c>
      <c r="E58" s="10">
        <v>8</v>
      </c>
      <c r="F58" s="10"/>
      <c r="G58" s="10">
        <f t="shared" si="0"/>
        <v>0</v>
      </c>
    </row>
    <row r="59" spans="2:7" ht="18.649999999999999" customHeight="1" x14ac:dyDescent="0.3">
      <c r="B59" s="17" t="s">
        <v>78</v>
      </c>
      <c r="C59" s="8" t="s">
        <v>79</v>
      </c>
      <c r="D59" s="16" t="s">
        <v>66</v>
      </c>
      <c r="E59" s="10">
        <v>8</v>
      </c>
      <c r="F59" s="10"/>
      <c r="G59" s="10">
        <f t="shared" si="0"/>
        <v>0</v>
      </c>
    </row>
    <row r="60" spans="2:7" ht="18.649999999999999" customHeight="1" x14ac:dyDescent="0.3">
      <c r="B60" s="17" t="s">
        <v>80</v>
      </c>
      <c r="C60" s="8" t="s">
        <v>81</v>
      </c>
      <c r="D60" s="16"/>
      <c r="E60" s="10"/>
      <c r="F60" s="10"/>
      <c r="G60" s="10"/>
    </row>
    <row r="61" spans="2:7" ht="18.649999999999999" customHeight="1" x14ac:dyDescent="0.3">
      <c r="B61" s="17" t="s">
        <v>22</v>
      </c>
      <c r="C61" s="8" t="s">
        <v>65</v>
      </c>
      <c r="D61" s="16" t="s">
        <v>66</v>
      </c>
      <c r="E61" s="10">
        <v>6</v>
      </c>
      <c r="F61" s="10"/>
      <c r="G61" s="10">
        <f>F61*E61</f>
        <v>0</v>
      </c>
    </row>
    <row r="62" spans="2:7" ht="18.649999999999999" customHeight="1" x14ac:dyDescent="0.3">
      <c r="B62" s="17" t="s">
        <v>25</v>
      </c>
      <c r="C62" s="8" t="s">
        <v>82</v>
      </c>
      <c r="D62" s="16" t="s">
        <v>66</v>
      </c>
      <c r="E62" s="10">
        <v>6</v>
      </c>
      <c r="F62" s="10"/>
      <c r="G62" s="10">
        <f t="shared" ref="G62:G69" si="1">F62*E62</f>
        <v>0</v>
      </c>
    </row>
    <row r="63" spans="2:7" ht="18.649999999999999" customHeight="1" x14ac:dyDescent="0.3">
      <c r="B63" s="17" t="s">
        <v>30</v>
      </c>
      <c r="C63" s="8" t="s">
        <v>68</v>
      </c>
      <c r="D63" s="16" t="s">
        <v>66</v>
      </c>
      <c r="E63" s="10">
        <v>6</v>
      </c>
      <c r="F63" s="10"/>
      <c r="G63" s="10">
        <f t="shared" si="1"/>
        <v>0</v>
      </c>
    </row>
    <row r="64" spans="2:7" ht="18.649999999999999" customHeight="1" x14ac:dyDescent="0.3">
      <c r="B64" s="17" t="s">
        <v>59</v>
      </c>
      <c r="C64" s="8" t="s">
        <v>69</v>
      </c>
      <c r="D64" s="16" t="s">
        <v>66</v>
      </c>
      <c r="E64" s="10">
        <v>6</v>
      </c>
      <c r="F64" s="10"/>
      <c r="G64" s="10">
        <f t="shared" si="1"/>
        <v>0</v>
      </c>
    </row>
    <row r="65" spans="2:7" ht="18.649999999999999" customHeight="1" x14ac:dyDescent="0.3">
      <c r="B65" s="17" t="s">
        <v>70</v>
      </c>
      <c r="C65" s="8" t="s">
        <v>71</v>
      </c>
      <c r="D65" s="16" t="s">
        <v>66</v>
      </c>
      <c r="E65" s="10">
        <v>6</v>
      </c>
      <c r="F65" s="10"/>
      <c r="G65" s="10">
        <f t="shared" si="1"/>
        <v>0</v>
      </c>
    </row>
    <row r="66" spans="2:7" ht="18.649999999999999" customHeight="1" x14ac:dyDescent="0.3">
      <c r="B66" s="17" t="s">
        <v>72</v>
      </c>
      <c r="C66" s="8" t="s">
        <v>73</v>
      </c>
      <c r="D66" s="16" t="s">
        <v>66</v>
      </c>
      <c r="E66" s="10">
        <v>6</v>
      </c>
      <c r="F66" s="10"/>
      <c r="G66" s="10">
        <f t="shared" si="1"/>
        <v>0</v>
      </c>
    </row>
    <row r="67" spans="2:7" ht="18.649999999999999" customHeight="1" x14ac:dyDescent="0.3">
      <c r="B67" s="17" t="s">
        <v>74</v>
      </c>
      <c r="C67" s="8" t="s">
        <v>75</v>
      </c>
      <c r="D67" s="16" t="s">
        <v>66</v>
      </c>
      <c r="E67" s="10">
        <v>6</v>
      </c>
      <c r="F67" s="10"/>
      <c r="G67" s="10">
        <f t="shared" si="1"/>
        <v>0</v>
      </c>
    </row>
    <row r="68" spans="2:7" ht="18.649999999999999" customHeight="1" x14ac:dyDescent="0.3">
      <c r="B68" s="17" t="s">
        <v>76</v>
      </c>
      <c r="C68" s="8" t="s">
        <v>77</v>
      </c>
      <c r="D68" s="16" t="s">
        <v>66</v>
      </c>
      <c r="E68" s="10">
        <v>6</v>
      </c>
      <c r="F68" s="10"/>
      <c r="G68" s="10">
        <f t="shared" si="1"/>
        <v>0</v>
      </c>
    </row>
    <row r="69" spans="2:7" ht="18.649999999999999" customHeight="1" x14ac:dyDescent="0.3">
      <c r="B69" s="17" t="s">
        <v>78</v>
      </c>
      <c r="C69" s="8" t="s">
        <v>79</v>
      </c>
      <c r="D69" s="16" t="s">
        <v>66</v>
      </c>
      <c r="E69" s="10">
        <v>6</v>
      </c>
      <c r="F69" s="10"/>
      <c r="G69" s="10">
        <f t="shared" si="1"/>
        <v>0</v>
      </c>
    </row>
    <row r="70" spans="2:7" ht="18.649999999999999" customHeight="1" x14ac:dyDescent="0.3">
      <c r="B70" s="17" t="s">
        <v>83</v>
      </c>
      <c r="C70" s="8" t="s">
        <v>84</v>
      </c>
      <c r="D70" s="16"/>
      <c r="E70" s="10"/>
      <c r="F70" s="10"/>
      <c r="G70" s="10"/>
    </row>
    <row r="71" spans="2:7" ht="18.649999999999999" customHeight="1" x14ac:dyDescent="0.3">
      <c r="B71" s="17" t="s">
        <v>22</v>
      </c>
      <c r="C71" s="8" t="s">
        <v>85</v>
      </c>
      <c r="D71" s="16" t="s">
        <v>66</v>
      </c>
      <c r="E71" s="10">
        <v>8</v>
      </c>
      <c r="F71" s="10"/>
      <c r="G71" s="10">
        <f>F71*E71</f>
        <v>0</v>
      </c>
    </row>
    <row r="72" spans="2:7" ht="18.649999999999999" customHeight="1" x14ac:dyDescent="0.3">
      <c r="B72" s="17" t="s">
        <v>25</v>
      </c>
      <c r="C72" s="8" t="s">
        <v>86</v>
      </c>
      <c r="D72" s="16" t="s">
        <v>66</v>
      </c>
      <c r="E72" s="10">
        <v>8</v>
      </c>
      <c r="F72" s="10"/>
      <c r="G72" s="10">
        <f t="shared" ref="G72:G85" si="2">F72*E72</f>
        <v>0</v>
      </c>
    </row>
    <row r="73" spans="2:7" ht="18.649999999999999" customHeight="1" x14ac:dyDescent="0.3">
      <c r="B73" s="17" t="s">
        <v>30</v>
      </c>
      <c r="C73" s="8" t="s">
        <v>87</v>
      </c>
      <c r="D73" s="16" t="s">
        <v>66</v>
      </c>
      <c r="E73" s="10">
        <v>8</v>
      </c>
      <c r="F73" s="10"/>
      <c r="G73" s="10">
        <f t="shared" si="2"/>
        <v>0</v>
      </c>
    </row>
    <row r="74" spans="2:7" ht="18.649999999999999" customHeight="1" x14ac:dyDescent="0.3">
      <c r="B74" s="17" t="s">
        <v>59</v>
      </c>
      <c r="C74" s="8" t="s">
        <v>88</v>
      </c>
      <c r="D74" s="16" t="s">
        <v>66</v>
      </c>
      <c r="E74" s="10">
        <v>8</v>
      </c>
      <c r="F74" s="10"/>
      <c r="G74" s="10">
        <f t="shared" si="2"/>
        <v>0</v>
      </c>
    </row>
    <row r="75" spans="2:7" ht="18.649999999999999" customHeight="1" x14ac:dyDescent="0.3">
      <c r="B75" s="17" t="s">
        <v>70</v>
      </c>
      <c r="C75" s="8" t="s">
        <v>89</v>
      </c>
      <c r="D75" s="16" t="s">
        <v>66</v>
      </c>
      <c r="E75" s="10">
        <v>8</v>
      </c>
      <c r="F75" s="10"/>
      <c r="G75" s="10">
        <f t="shared" si="2"/>
        <v>0</v>
      </c>
    </row>
    <row r="76" spans="2:7" ht="18.649999999999999" customHeight="1" x14ac:dyDescent="0.3">
      <c r="B76" s="17" t="s">
        <v>72</v>
      </c>
      <c r="C76" s="8" t="s">
        <v>90</v>
      </c>
      <c r="D76" s="16" t="s">
        <v>66</v>
      </c>
      <c r="E76" s="10">
        <v>8</v>
      </c>
      <c r="F76" s="10"/>
      <c r="G76" s="10">
        <f t="shared" si="2"/>
        <v>0</v>
      </c>
    </row>
    <row r="77" spans="2:7" ht="18.649999999999999" customHeight="1" x14ac:dyDescent="0.3">
      <c r="B77" s="17" t="s">
        <v>74</v>
      </c>
      <c r="C77" s="8" t="s">
        <v>91</v>
      </c>
      <c r="D77" s="16" t="s">
        <v>66</v>
      </c>
      <c r="E77" s="10">
        <v>8</v>
      </c>
      <c r="F77" s="10"/>
      <c r="G77" s="10">
        <f t="shared" si="2"/>
        <v>0</v>
      </c>
    </row>
    <row r="78" spans="2:7" ht="18.649999999999999" customHeight="1" x14ac:dyDescent="0.3">
      <c r="B78" s="17" t="s">
        <v>76</v>
      </c>
      <c r="C78" s="8" t="s">
        <v>92</v>
      </c>
      <c r="D78" s="16" t="s">
        <v>66</v>
      </c>
      <c r="E78" s="10"/>
      <c r="F78" s="10"/>
      <c r="G78" s="10">
        <f t="shared" si="2"/>
        <v>0</v>
      </c>
    </row>
    <row r="79" spans="2:7" ht="18.649999999999999" customHeight="1" x14ac:dyDescent="0.3">
      <c r="B79" s="17" t="s">
        <v>78</v>
      </c>
      <c r="C79" s="8" t="s">
        <v>93</v>
      </c>
      <c r="D79" s="16" t="s">
        <v>66</v>
      </c>
      <c r="E79" s="10"/>
      <c r="F79" s="10"/>
      <c r="G79" s="10">
        <f t="shared" si="2"/>
        <v>0</v>
      </c>
    </row>
    <row r="80" spans="2:7" ht="18.649999999999999" customHeight="1" x14ac:dyDescent="0.3">
      <c r="B80" s="17" t="s">
        <v>94</v>
      </c>
      <c r="C80" s="8" t="s">
        <v>95</v>
      </c>
      <c r="D80" s="16" t="s">
        <v>66</v>
      </c>
      <c r="E80" s="10"/>
      <c r="F80" s="10"/>
      <c r="G80" s="10">
        <f t="shared" si="2"/>
        <v>0</v>
      </c>
    </row>
    <row r="81" spans="2:7" ht="18.649999999999999" customHeight="1" x14ac:dyDescent="0.3">
      <c r="B81" s="17" t="s">
        <v>96</v>
      </c>
      <c r="C81" s="8" t="s">
        <v>97</v>
      </c>
      <c r="D81" s="16" t="s">
        <v>66</v>
      </c>
      <c r="E81" s="10"/>
      <c r="F81" s="10"/>
      <c r="G81" s="10">
        <f t="shared" si="2"/>
        <v>0</v>
      </c>
    </row>
    <row r="82" spans="2:7" ht="18.649999999999999" customHeight="1" x14ac:dyDescent="0.3">
      <c r="B82" s="17" t="s">
        <v>98</v>
      </c>
      <c r="C82" s="8" t="s">
        <v>99</v>
      </c>
      <c r="D82" s="16" t="s">
        <v>66</v>
      </c>
      <c r="E82" s="10">
        <v>8</v>
      </c>
      <c r="F82" s="10"/>
      <c r="G82" s="10">
        <f t="shared" si="2"/>
        <v>0</v>
      </c>
    </row>
    <row r="83" spans="2:7" ht="18.649999999999999" customHeight="1" x14ac:dyDescent="0.3">
      <c r="B83" s="17" t="s">
        <v>100</v>
      </c>
      <c r="C83" s="8" t="s">
        <v>101</v>
      </c>
      <c r="D83" s="16" t="s">
        <v>66</v>
      </c>
      <c r="E83" s="10">
        <v>8</v>
      </c>
      <c r="F83" s="10"/>
      <c r="G83" s="10">
        <f t="shared" si="2"/>
        <v>0</v>
      </c>
    </row>
    <row r="84" spans="2:7" ht="18.649999999999999" customHeight="1" x14ac:dyDescent="0.3">
      <c r="B84" s="17" t="s">
        <v>102</v>
      </c>
      <c r="C84" s="8" t="s">
        <v>103</v>
      </c>
      <c r="D84" s="16" t="s">
        <v>66</v>
      </c>
      <c r="E84" s="10">
        <v>8</v>
      </c>
      <c r="F84" s="10"/>
      <c r="G84" s="10">
        <f t="shared" si="2"/>
        <v>0</v>
      </c>
    </row>
    <row r="85" spans="2:7" ht="18.649999999999999" customHeight="1" x14ac:dyDescent="0.3">
      <c r="B85" s="17" t="s">
        <v>104</v>
      </c>
      <c r="C85" s="8" t="s">
        <v>105</v>
      </c>
      <c r="D85" s="16" t="s">
        <v>66</v>
      </c>
      <c r="E85" s="10">
        <v>8</v>
      </c>
      <c r="F85" s="10"/>
      <c r="G85" s="10">
        <f t="shared" si="2"/>
        <v>0</v>
      </c>
    </row>
    <row r="86" spans="2:7" ht="18.649999999999999" customHeight="1" x14ac:dyDescent="0.3">
      <c r="B86" s="17" t="s">
        <v>106</v>
      </c>
      <c r="C86" s="8" t="s">
        <v>107</v>
      </c>
      <c r="D86" s="16" t="s">
        <v>41</v>
      </c>
      <c r="E86" s="10"/>
      <c r="F86" s="10"/>
      <c r="G86" s="11">
        <f>F86*E86</f>
        <v>0</v>
      </c>
    </row>
    <row r="87" spans="2:7" ht="18.649999999999999" customHeight="1" x14ac:dyDescent="0.3">
      <c r="B87" s="17" t="s">
        <v>108</v>
      </c>
      <c r="C87" s="8" t="s">
        <v>109</v>
      </c>
      <c r="D87" s="16" t="s">
        <v>41</v>
      </c>
      <c r="E87" s="10">
        <v>100</v>
      </c>
      <c r="F87" s="10"/>
      <c r="G87" s="11">
        <f>F87*E87</f>
        <v>0</v>
      </c>
    </row>
    <row r="88" spans="2:7" ht="18.649999999999999" customHeight="1" x14ac:dyDescent="0.3">
      <c r="B88" s="26" t="s">
        <v>110</v>
      </c>
      <c r="C88" s="8"/>
      <c r="D88" s="16"/>
      <c r="E88" s="10"/>
      <c r="F88" s="33"/>
      <c r="G88" s="33">
        <f>ROUND(SUM(G50:G87),2)</f>
        <v>0</v>
      </c>
    </row>
    <row r="89" spans="2:7" ht="18.649999999999999" customHeight="1" x14ac:dyDescent="0.3">
      <c r="B89" s="26" t="s">
        <v>1</v>
      </c>
      <c r="C89" s="27" t="s">
        <v>2</v>
      </c>
      <c r="D89" s="27" t="s">
        <v>3</v>
      </c>
      <c r="E89" s="28" t="s">
        <v>4</v>
      </c>
      <c r="F89" s="29" t="s">
        <v>208</v>
      </c>
      <c r="G89" s="30" t="s">
        <v>209</v>
      </c>
    </row>
    <row r="90" spans="2:7" ht="18.649999999999999" customHeight="1" x14ac:dyDescent="0.3">
      <c r="B90" s="26" t="s">
        <v>111</v>
      </c>
      <c r="C90" s="26"/>
      <c r="D90" s="31"/>
      <c r="E90" s="32"/>
      <c r="F90" s="33"/>
      <c r="G90" s="34"/>
    </row>
    <row r="91" spans="2:7" ht="18.649999999999999" customHeight="1" x14ac:dyDescent="0.3">
      <c r="B91" s="26" t="s">
        <v>112</v>
      </c>
      <c r="C91" s="27"/>
      <c r="D91" s="39"/>
      <c r="E91" s="33"/>
      <c r="F91" s="33"/>
      <c r="G91" s="33"/>
    </row>
    <row r="92" spans="2:7" ht="18.649999999999999" customHeight="1" x14ac:dyDescent="0.3">
      <c r="B92" s="17">
        <v>21.01</v>
      </c>
      <c r="C92" s="8" t="s">
        <v>113</v>
      </c>
      <c r="D92" s="16"/>
      <c r="E92" s="10"/>
      <c r="F92" s="10"/>
      <c r="G92" s="10"/>
    </row>
    <row r="93" spans="2:7" ht="27.65" customHeight="1" x14ac:dyDescent="0.3">
      <c r="B93" s="17" t="s">
        <v>22</v>
      </c>
      <c r="C93" s="8" t="s">
        <v>114</v>
      </c>
      <c r="D93" s="16"/>
      <c r="E93" s="10"/>
      <c r="F93" s="10"/>
      <c r="G93" s="10"/>
    </row>
    <row r="94" spans="2:7" ht="18.649999999999999" customHeight="1" x14ac:dyDescent="0.3">
      <c r="B94" s="17" t="s">
        <v>78</v>
      </c>
      <c r="C94" s="8" t="s">
        <v>115</v>
      </c>
      <c r="D94" s="16" t="s">
        <v>56</v>
      </c>
      <c r="E94" s="10">
        <v>51</v>
      </c>
      <c r="F94" s="10"/>
      <c r="G94" s="10">
        <f>F94*E94</f>
        <v>0</v>
      </c>
    </row>
    <row r="95" spans="2:7" ht="18.649999999999999" customHeight="1" x14ac:dyDescent="0.3">
      <c r="B95" s="26" t="s">
        <v>119</v>
      </c>
      <c r="C95" s="8"/>
      <c r="D95" s="16"/>
      <c r="E95" s="10"/>
      <c r="F95" s="33"/>
      <c r="G95" s="33">
        <f>ROUND(SUM(G92:G94),2)</f>
        <v>0</v>
      </c>
    </row>
    <row r="96" spans="2:7" ht="18.649999999999999" customHeight="1" x14ac:dyDescent="0.3">
      <c r="B96" s="26" t="s">
        <v>1</v>
      </c>
      <c r="C96" s="27" t="s">
        <v>2</v>
      </c>
      <c r="D96" s="27" t="s">
        <v>3</v>
      </c>
      <c r="E96" s="28" t="s">
        <v>4</v>
      </c>
      <c r="F96" s="29" t="s">
        <v>208</v>
      </c>
      <c r="G96" s="30" t="s">
        <v>209</v>
      </c>
    </row>
    <row r="97" spans="2:7" ht="18.649999999999999" customHeight="1" x14ac:dyDescent="0.3">
      <c r="B97" s="26" t="s">
        <v>120</v>
      </c>
      <c r="C97" s="27"/>
      <c r="D97" s="39"/>
      <c r="E97" s="33"/>
      <c r="F97" s="33"/>
      <c r="G97" s="33"/>
    </row>
    <row r="98" spans="2:7" ht="18.649999999999999" customHeight="1" x14ac:dyDescent="0.3">
      <c r="B98" s="17">
        <v>22.31</v>
      </c>
      <c r="C98" s="8" t="s">
        <v>122</v>
      </c>
      <c r="D98" s="16"/>
      <c r="E98" s="10"/>
      <c r="F98" s="10"/>
      <c r="G98" s="10"/>
    </row>
    <row r="99" spans="2:7" ht="18.649999999999999" customHeight="1" x14ac:dyDescent="0.3">
      <c r="B99" s="17" t="s">
        <v>22</v>
      </c>
      <c r="C99" s="8" t="s">
        <v>123</v>
      </c>
      <c r="D99" s="16"/>
      <c r="E99" s="10"/>
      <c r="F99" s="10"/>
      <c r="G99" s="10"/>
    </row>
    <row r="100" spans="2:7" ht="18.649999999999999" customHeight="1" x14ac:dyDescent="0.3">
      <c r="B100" s="17" t="s">
        <v>78</v>
      </c>
      <c r="C100" s="8" t="s">
        <v>124</v>
      </c>
      <c r="D100" s="16" t="s">
        <v>117</v>
      </c>
      <c r="E100" s="10"/>
      <c r="F100" s="10"/>
      <c r="G100" s="10"/>
    </row>
    <row r="101" spans="2:7" ht="18.649999999999999" customHeight="1" x14ac:dyDescent="0.3">
      <c r="B101" s="17" t="s">
        <v>121</v>
      </c>
      <c r="C101" s="8" t="s">
        <v>125</v>
      </c>
      <c r="D101" s="16" t="s">
        <v>117</v>
      </c>
      <c r="E101" s="10">
        <v>7</v>
      </c>
      <c r="F101" s="10"/>
      <c r="G101" s="10">
        <f>F101*E101</f>
        <v>0</v>
      </c>
    </row>
    <row r="102" spans="2:7" ht="18.649999999999999" customHeight="1" x14ac:dyDescent="0.3">
      <c r="B102" s="17" t="s">
        <v>25</v>
      </c>
      <c r="C102" s="8" t="s">
        <v>126</v>
      </c>
      <c r="D102" s="16"/>
      <c r="E102" s="10"/>
      <c r="F102" s="10"/>
      <c r="G102" s="10"/>
    </row>
    <row r="103" spans="2:7" ht="18.649999999999999" customHeight="1" x14ac:dyDescent="0.3">
      <c r="B103" s="17" t="s">
        <v>78</v>
      </c>
      <c r="C103" s="8" t="s">
        <v>127</v>
      </c>
      <c r="D103" s="16" t="s">
        <v>117</v>
      </c>
      <c r="E103" s="10"/>
      <c r="F103" s="10"/>
      <c r="G103" s="10"/>
    </row>
    <row r="104" spans="2:7" ht="18.649999999999999" customHeight="1" x14ac:dyDescent="0.3">
      <c r="B104" s="17" t="s">
        <v>121</v>
      </c>
      <c r="C104" s="8" t="s">
        <v>128</v>
      </c>
      <c r="D104" s="16" t="s">
        <v>117</v>
      </c>
      <c r="E104" s="10"/>
      <c r="F104" s="10"/>
      <c r="G104" s="10">
        <f>F104*E104</f>
        <v>0</v>
      </c>
    </row>
    <row r="105" spans="2:7" ht="18.649999999999999" customHeight="1" x14ac:dyDescent="0.3">
      <c r="B105" s="26" t="s">
        <v>129</v>
      </c>
      <c r="C105" s="8"/>
      <c r="D105" s="16"/>
      <c r="E105" s="10"/>
      <c r="F105" s="33"/>
      <c r="G105" s="33">
        <f>ROUND(SUM(G98:G104),2)</f>
        <v>0</v>
      </c>
    </row>
    <row r="106" spans="2:7" ht="18.649999999999999" customHeight="1" x14ac:dyDescent="0.3">
      <c r="B106" s="26" t="s">
        <v>1</v>
      </c>
      <c r="C106" s="27" t="s">
        <v>2</v>
      </c>
      <c r="D106" s="27" t="s">
        <v>3</v>
      </c>
      <c r="E106" s="28" t="s">
        <v>4</v>
      </c>
      <c r="F106" s="29" t="s">
        <v>208</v>
      </c>
      <c r="G106" s="30" t="s">
        <v>209</v>
      </c>
    </row>
    <row r="107" spans="2:7" ht="29.4" customHeight="1" x14ac:dyDescent="0.3">
      <c r="B107" s="54" t="s">
        <v>130</v>
      </c>
      <c r="C107" s="55"/>
      <c r="D107" s="55"/>
      <c r="E107" s="55"/>
      <c r="F107" s="55"/>
      <c r="G107" s="56"/>
    </row>
    <row r="108" spans="2:7" ht="18.649999999999999" customHeight="1" x14ac:dyDescent="0.3">
      <c r="B108" s="17">
        <v>23.09</v>
      </c>
      <c r="C108" s="8" t="s">
        <v>131</v>
      </c>
      <c r="D108" s="16"/>
      <c r="E108" s="10"/>
      <c r="F108" s="10"/>
      <c r="G108" s="10"/>
    </row>
    <row r="109" spans="2:7" ht="18.649999999999999" customHeight="1" x14ac:dyDescent="0.3">
      <c r="B109" s="17" t="s">
        <v>22</v>
      </c>
      <c r="C109" s="8" t="s">
        <v>132</v>
      </c>
      <c r="D109" s="16" t="s">
        <v>118</v>
      </c>
      <c r="E109" s="10">
        <v>168</v>
      </c>
      <c r="F109" s="10"/>
      <c r="G109" s="10">
        <f>F109*E109</f>
        <v>0</v>
      </c>
    </row>
    <row r="110" spans="2:7" ht="18.649999999999999" customHeight="1" x14ac:dyDescent="0.3">
      <c r="B110" s="17" t="s">
        <v>25</v>
      </c>
      <c r="C110" s="8" t="s">
        <v>133</v>
      </c>
      <c r="D110" s="16" t="s">
        <v>118</v>
      </c>
      <c r="E110" s="10"/>
      <c r="F110" s="10"/>
      <c r="G110" s="10"/>
    </row>
    <row r="111" spans="2:7" ht="18.649999999999999" customHeight="1" x14ac:dyDescent="0.3">
      <c r="B111" s="17" t="s">
        <v>30</v>
      </c>
      <c r="C111" s="8" t="s">
        <v>134</v>
      </c>
      <c r="D111" s="16" t="s">
        <v>118</v>
      </c>
      <c r="E111" s="10"/>
      <c r="F111" s="10"/>
      <c r="G111" s="10">
        <f>F111*E111</f>
        <v>0</v>
      </c>
    </row>
    <row r="112" spans="2:7" ht="18.649999999999999" customHeight="1" x14ac:dyDescent="0.3">
      <c r="B112" s="17">
        <v>23.16</v>
      </c>
      <c r="C112" s="8" t="s">
        <v>135</v>
      </c>
      <c r="D112" s="16"/>
      <c r="E112" s="10"/>
      <c r="F112" s="10"/>
      <c r="G112" s="10">
        <f>F112*E112</f>
        <v>0</v>
      </c>
    </row>
    <row r="113" spans="2:7" ht="18.649999999999999" customHeight="1" x14ac:dyDescent="0.3">
      <c r="B113" s="17" t="s">
        <v>22</v>
      </c>
      <c r="C113" s="8" t="s">
        <v>136</v>
      </c>
      <c r="D113" s="16" t="s">
        <v>20</v>
      </c>
      <c r="E113" s="10"/>
      <c r="F113" s="10"/>
      <c r="G113" s="10">
        <f>F113*E113</f>
        <v>0</v>
      </c>
    </row>
    <row r="114" spans="2:7" ht="18.649999999999999" customHeight="1" x14ac:dyDescent="0.3">
      <c r="B114" s="17" t="s">
        <v>25</v>
      </c>
      <c r="C114" s="8" t="s">
        <v>137</v>
      </c>
      <c r="D114" s="16" t="s">
        <v>20</v>
      </c>
      <c r="E114" s="10"/>
      <c r="F114" s="10"/>
      <c r="G114" s="10">
        <f>F114*E114</f>
        <v>0</v>
      </c>
    </row>
    <row r="115" spans="2:7" ht="18.649999999999999" customHeight="1" x14ac:dyDescent="0.3">
      <c r="B115" s="26" t="s">
        <v>138</v>
      </c>
      <c r="C115" s="8"/>
      <c r="D115" s="16"/>
      <c r="E115" s="10"/>
      <c r="F115" s="33"/>
      <c r="G115" s="33">
        <f>ROUND(SUM(G108:G114),2)</f>
        <v>0</v>
      </c>
    </row>
    <row r="116" spans="2:7" ht="18.649999999999999" customHeight="1" x14ac:dyDescent="0.3">
      <c r="B116" s="26" t="s">
        <v>1</v>
      </c>
      <c r="C116" s="27" t="s">
        <v>2</v>
      </c>
      <c r="D116" s="27" t="s">
        <v>3</v>
      </c>
      <c r="E116" s="28" t="s">
        <v>4</v>
      </c>
      <c r="F116" s="29" t="s">
        <v>208</v>
      </c>
      <c r="G116" s="30" t="s">
        <v>209</v>
      </c>
    </row>
    <row r="117" spans="2:7" ht="18.649999999999999" customHeight="1" x14ac:dyDescent="0.3">
      <c r="B117" s="26" t="s">
        <v>139</v>
      </c>
      <c r="C117" s="27"/>
      <c r="D117" s="31"/>
      <c r="E117" s="33"/>
      <c r="F117" s="33"/>
      <c r="G117" s="33"/>
    </row>
    <row r="118" spans="2:7" ht="18.649999999999999" customHeight="1" x14ac:dyDescent="0.3">
      <c r="B118" s="17">
        <v>25.01</v>
      </c>
      <c r="C118" s="8" t="s">
        <v>140</v>
      </c>
      <c r="D118" s="16"/>
      <c r="E118" s="10"/>
      <c r="F118" s="10"/>
      <c r="G118" s="10"/>
    </row>
    <row r="119" spans="2:7" ht="18.649999999999999" customHeight="1" x14ac:dyDescent="0.3">
      <c r="B119" s="17" t="s">
        <v>25</v>
      </c>
      <c r="C119" s="8" t="s">
        <v>141</v>
      </c>
      <c r="D119" s="16" t="s">
        <v>118</v>
      </c>
      <c r="E119" s="10"/>
      <c r="F119" s="10"/>
      <c r="G119" s="10">
        <f>F119*E119</f>
        <v>0</v>
      </c>
    </row>
    <row r="120" spans="2:7" ht="18.649999999999999" customHeight="1" x14ac:dyDescent="0.3">
      <c r="B120" s="17">
        <v>25.03</v>
      </c>
      <c r="C120" s="8" t="s">
        <v>142</v>
      </c>
      <c r="D120" s="16"/>
      <c r="E120" s="10"/>
      <c r="F120" s="10"/>
      <c r="G120" s="10"/>
    </row>
    <row r="121" spans="2:7" ht="18.649999999999999" customHeight="1" x14ac:dyDescent="0.3">
      <c r="B121" s="17" t="s">
        <v>25</v>
      </c>
      <c r="C121" s="8" t="s">
        <v>143</v>
      </c>
      <c r="D121" s="16"/>
      <c r="E121" s="10"/>
      <c r="F121" s="10"/>
      <c r="G121" s="10"/>
    </row>
    <row r="122" spans="2:7" ht="18.649999999999999" customHeight="1" x14ac:dyDescent="0.3">
      <c r="B122" s="17"/>
      <c r="C122" s="8" t="s">
        <v>144</v>
      </c>
      <c r="D122" s="16" t="s">
        <v>116</v>
      </c>
      <c r="E122" s="10"/>
      <c r="F122" s="10"/>
      <c r="G122" s="10">
        <f>F122*E122</f>
        <v>0</v>
      </c>
    </row>
    <row r="123" spans="2:7" ht="18.649999999999999" customHeight="1" x14ac:dyDescent="0.3">
      <c r="B123" s="17"/>
      <c r="C123" s="8" t="s">
        <v>145</v>
      </c>
      <c r="D123" s="16" t="s">
        <v>116</v>
      </c>
      <c r="E123" s="10">
        <v>560</v>
      </c>
      <c r="F123" s="10"/>
      <c r="G123" s="10">
        <f>F123*E123</f>
        <v>0</v>
      </c>
    </row>
    <row r="124" spans="2:7" ht="18.649999999999999" customHeight="1" x14ac:dyDescent="0.3">
      <c r="B124" s="26" t="s">
        <v>146</v>
      </c>
      <c r="C124" s="8"/>
      <c r="D124" s="16"/>
      <c r="E124" s="10"/>
      <c r="F124" s="33"/>
      <c r="G124" s="33">
        <f>ROUND(SUM(G118:G123),2)</f>
        <v>0</v>
      </c>
    </row>
    <row r="125" spans="2:7" ht="18.649999999999999" customHeight="1" x14ac:dyDescent="0.3">
      <c r="B125" s="26" t="s">
        <v>1</v>
      </c>
      <c r="C125" s="27" t="s">
        <v>2</v>
      </c>
      <c r="D125" s="27" t="s">
        <v>3</v>
      </c>
      <c r="E125" s="28" t="s">
        <v>4</v>
      </c>
      <c r="F125" s="29" t="s">
        <v>208</v>
      </c>
      <c r="G125" s="30" t="s">
        <v>209</v>
      </c>
    </row>
    <row r="126" spans="2:7" ht="18.649999999999999" customHeight="1" x14ac:dyDescent="0.3">
      <c r="B126" s="26" t="s">
        <v>147</v>
      </c>
      <c r="C126" s="27"/>
      <c r="D126" s="31"/>
      <c r="E126" s="32"/>
      <c r="F126" s="33"/>
      <c r="G126" s="33"/>
    </row>
    <row r="127" spans="2:7" ht="18.649999999999999" customHeight="1" x14ac:dyDescent="0.3">
      <c r="B127" s="26" t="s">
        <v>148</v>
      </c>
      <c r="C127" s="27"/>
      <c r="D127" s="39"/>
      <c r="E127" s="33"/>
      <c r="F127" s="33"/>
      <c r="G127" s="33"/>
    </row>
    <row r="128" spans="2:7" ht="18.649999999999999" customHeight="1" x14ac:dyDescent="0.3">
      <c r="B128" s="40" t="s">
        <v>149</v>
      </c>
      <c r="C128" s="18" t="s">
        <v>150</v>
      </c>
      <c r="D128" s="19"/>
      <c r="E128" s="10"/>
      <c r="F128" s="10"/>
      <c r="G128" s="10"/>
    </row>
    <row r="129" spans="2:7" ht="26.4" customHeight="1" x14ac:dyDescent="0.3">
      <c r="B129" s="40" t="s">
        <v>22</v>
      </c>
      <c r="C129" s="18" t="s">
        <v>151</v>
      </c>
      <c r="D129" s="19"/>
      <c r="E129" s="10"/>
      <c r="F129" s="10"/>
      <c r="G129" s="10"/>
    </row>
    <row r="130" spans="2:7" ht="18.649999999999999" customHeight="1" x14ac:dyDescent="0.3">
      <c r="B130" s="41"/>
      <c r="C130" s="20" t="s">
        <v>152</v>
      </c>
      <c r="D130" s="21" t="s">
        <v>116</v>
      </c>
      <c r="E130" s="14">
        <v>1110</v>
      </c>
      <c r="F130" s="14"/>
      <c r="G130" s="14">
        <f>F130*E130</f>
        <v>0</v>
      </c>
    </row>
    <row r="131" spans="2:7" ht="18.649999999999999" customHeight="1" x14ac:dyDescent="0.3">
      <c r="B131" s="41"/>
      <c r="C131" s="20" t="s">
        <v>153</v>
      </c>
      <c r="D131" s="21" t="s">
        <v>116</v>
      </c>
      <c r="E131" s="14"/>
      <c r="F131" s="14"/>
      <c r="G131" s="14">
        <f>F131*E131</f>
        <v>0</v>
      </c>
    </row>
    <row r="132" spans="2:7" ht="18.649999999999999" customHeight="1" x14ac:dyDescent="0.3">
      <c r="B132" s="35" t="s">
        <v>154</v>
      </c>
      <c r="C132" s="12" t="s">
        <v>155</v>
      </c>
      <c r="D132" s="16" t="s">
        <v>116</v>
      </c>
      <c r="E132" s="14">
        <v>435</v>
      </c>
      <c r="F132" s="14"/>
      <c r="G132" s="14">
        <f>F132*E132</f>
        <v>0</v>
      </c>
    </row>
    <row r="133" spans="2:7" ht="18.649999999999999" customHeight="1" x14ac:dyDescent="0.3">
      <c r="B133" s="26" t="s">
        <v>156</v>
      </c>
      <c r="C133" s="8"/>
      <c r="D133" s="16"/>
      <c r="E133" s="10"/>
      <c r="F133" s="33"/>
      <c r="G133" s="33">
        <f>ROUND(SUM(G130:G132),2)</f>
        <v>0</v>
      </c>
    </row>
    <row r="134" spans="2:7" ht="18.649999999999999" customHeight="1" x14ac:dyDescent="0.3">
      <c r="B134" s="26" t="s">
        <v>1</v>
      </c>
      <c r="C134" s="27" t="s">
        <v>2</v>
      </c>
      <c r="D134" s="27" t="s">
        <v>3</v>
      </c>
      <c r="E134" s="28" t="s">
        <v>4</v>
      </c>
      <c r="F134" s="29" t="s">
        <v>208</v>
      </c>
      <c r="G134" s="30" t="s">
        <v>209</v>
      </c>
    </row>
    <row r="135" spans="2:7" ht="18.649999999999999" customHeight="1" x14ac:dyDescent="0.3">
      <c r="B135" s="38" t="s">
        <v>157</v>
      </c>
      <c r="C135" s="27"/>
      <c r="D135" s="39"/>
      <c r="E135" s="33"/>
      <c r="F135" s="10"/>
      <c r="G135" s="10"/>
    </row>
    <row r="136" spans="2:7" ht="18.649999999999999" customHeight="1" x14ac:dyDescent="0.3">
      <c r="B136" s="26" t="s">
        <v>158</v>
      </c>
      <c r="C136" s="27"/>
      <c r="D136" s="39"/>
      <c r="E136" s="33"/>
      <c r="F136" s="10"/>
      <c r="G136" s="10"/>
    </row>
    <row r="137" spans="2:7" ht="18.649999999999999" customHeight="1" x14ac:dyDescent="0.3">
      <c r="B137" s="17">
        <v>61.02</v>
      </c>
      <c r="C137" s="22" t="s">
        <v>159</v>
      </c>
      <c r="D137" s="23"/>
      <c r="E137" s="24"/>
      <c r="F137" s="10"/>
      <c r="G137" s="42"/>
    </row>
    <row r="138" spans="2:7" ht="18.649999999999999" customHeight="1" x14ac:dyDescent="0.3">
      <c r="B138" s="17" t="s">
        <v>22</v>
      </c>
      <c r="C138" s="22" t="s">
        <v>160</v>
      </c>
      <c r="D138" s="23" t="s">
        <v>116</v>
      </c>
      <c r="E138" s="24">
        <v>730</v>
      </c>
      <c r="F138" s="10"/>
      <c r="G138" s="10">
        <f>F138*E138</f>
        <v>0</v>
      </c>
    </row>
    <row r="139" spans="2:7" ht="18.649999999999999" customHeight="1" x14ac:dyDescent="0.3">
      <c r="B139" s="17" t="s">
        <v>25</v>
      </c>
      <c r="C139" s="22" t="s">
        <v>161</v>
      </c>
      <c r="D139" s="23" t="s">
        <v>116</v>
      </c>
      <c r="E139" s="24"/>
      <c r="F139" s="10"/>
      <c r="G139" s="10"/>
    </row>
    <row r="140" spans="2:7" ht="18.649999999999999" customHeight="1" x14ac:dyDescent="0.3">
      <c r="B140" s="17">
        <v>61.04</v>
      </c>
      <c r="C140" s="22" t="s">
        <v>162</v>
      </c>
      <c r="D140" s="23"/>
      <c r="E140" s="24"/>
      <c r="F140" s="10"/>
      <c r="G140" s="42"/>
    </row>
    <row r="141" spans="2:7" ht="18.649999999999999" customHeight="1" x14ac:dyDescent="0.3">
      <c r="B141" s="17" t="s">
        <v>22</v>
      </c>
      <c r="C141" s="22" t="s">
        <v>163</v>
      </c>
      <c r="D141" s="23" t="s">
        <v>116</v>
      </c>
      <c r="E141" s="24">
        <v>430</v>
      </c>
      <c r="F141" s="10"/>
      <c r="G141" s="10">
        <f>F141*E141</f>
        <v>0</v>
      </c>
    </row>
    <row r="142" spans="2:7" ht="18.649999999999999" customHeight="1" x14ac:dyDescent="0.3">
      <c r="B142" s="17" t="s">
        <v>25</v>
      </c>
      <c r="C142" s="22" t="s">
        <v>164</v>
      </c>
      <c r="D142" s="23" t="s">
        <v>118</v>
      </c>
      <c r="E142" s="24"/>
      <c r="F142" s="10"/>
      <c r="G142" s="10">
        <f>F142*E142</f>
        <v>0</v>
      </c>
    </row>
    <row r="143" spans="2:7" ht="18.649999999999999" customHeight="1" x14ac:dyDescent="0.3">
      <c r="B143" s="26" t="s">
        <v>165</v>
      </c>
      <c r="C143" s="8"/>
      <c r="D143" s="16"/>
      <c r="E143" s="24"/>
      <c r="F143" s="33"/>
      <c r="G143" s="33">
        <f>SUM(G138:G142)</f>
        <v>0</v>
      </c>
    </row>
    <row r="144" spans="2:7" ht="18.649999999999999" customHeight="1" x14ac:dyDescent="0.3">
      <c r="B144" s="26" t="s">
        <v>1</v>
      </c>
      <c r="C144" s="27" t="s">
        <v>2</v>
      </c>
      <c r="D144" s="27" t="s">
        <v>3</v>
      </c>
      <c r="E144" s="28" t="s">
        <v>4</v>
      </c>
      <c r="F144" s="29" t="s">
        <v>208</v>
      </c>
      <c r="G144" s="30" t="s">
        <v>209</v>
      </c>
    </row>
    <row r="145" spans="2:7" ht="18.649999999999999" customHeight="1" x14ac:dyDescent="0.3">
      <c r="B145" s="26" t="s">
        <v>166</v>
      </c>
      <c r="C145" s="27"/>
      <c r="D145" s="39"/>
      <c r="E145" s="32"/>
      <c r="F145" s="10"/>
      <c r="G145" s="10"/>
    </row>
    <row r="146" spans="2:7" ht="18.649999999999999" customHeight="1" x14ac:dyDescent="0.3">
      <c r="B146" s="17">
        <v>62.02</v>
      </c>
      <c r="C146" s="22" t="s">
        <v>167</v>
      </c>
      <c r="D146" s="23" t="s">
        <v>118</v>
      </c>
      <c r="E146" s="24">
        <v>40</v>
      </c>
      <c r="F146" s="10"/>
      <c r="G146" s="10">
        <f>F146*E146</f>
        <v>0</v>
      </c>
    </row>
    <row r="147" spans="2:7" ht="18.649999999999999" customHeight="1" x14ac:dyDescent="0.3">
      <c r="B147" s="17">
        <v>62.03</v>
      </c>
      <c r="C147" s="22" t="s">
        <v>168</v>
      </c>
      <c r="D147" s="23" t="s">
        <v>118</v>
      </c>
      <c r="E147" s="24">
        <v>72</v>
      </c>
      <c r="F147" s="10"/>
      <c r="G147" s="10">
        <f>F147*E147</f>
        <v>0</v>
      </c>
    </row>
    <row r="148" spans="2:7" ht="18.649999999999999" customHeight="1" x14ac:dyDescent="0.3">
      <c r="B148" s="26" t="s">
        <v>169</v>
      </c>
      <c r="C148" s="8"/>
      <c r="D148" s="16"/>
      <c r="E148" s="24"/>
      <c r="F148" s="33"/>
      <c r="G148" s="33">
        <f>SUM(G146:G147)</f>
        <v>0</v>
      </c>
    </row>
    <row r="149" spans="2:7" ht="18.649999999999999" customHeight="1" x14ac:dyDescent="0.3">
      <c r="B149" s="26" t="s">
        <v>1</v>
      </c>
      <c r="C149" s="27" t="s">
        <v>2</v>
      </c>
      <c r="D149" s="27" t="s">
        <v>3</v>
      </c>
      <c r="E149" s="28" t="s">
        <v>4</v>
      </c>
      <c r="F149" s="29" t="s">
        <v>208</v>
      </c>
      <c r="G149" s="30" t="s">
        <v>209</v>
      </c>
    </row>
    <row r="150" spans="2:7" ht="18.649999999999999" customHeight="1" x14ac:dyDescent="0.3">
      <c r="B150" s="26" t="s">
        <v>170</v>
      </c>
      <c r="C150" s="27"/>
      <c r="D150" s="39"/>
      <c r="E150" s="32"/>
      <c r="F150" s="33"/>
      <c r="G150" s="34"/>
    </row>
    <row r="151" spans="2:7" ht="18.649999999999999" customHeight="1" x14ac:dyDescent="0.3">
      <c r="B151" s="17">
        <v>63.01</v>
      </c>
      <c r="C151" s="8" t="s">
        <v>171</v>
      </c>
      <c r="D151" s="16"/>
      <c r="E151" s="24"/>
      <c r="F151" s="10"/>
      <c r="G151" s="42"/>
    </row>
    <row r="152" spans="2:7" ht="18.649999999999999" customHeight="1" x14ac:dyDescent="0.3">
      <c r="B152" s="17" t="s">
        <v>25</v>
      </c>
      <c r="C152" s="8" t="s">
        <v>172</v>
      </c>
      <c r="D152" s="16"/>
      <c r="E152" s="24"/>
      <c r="F152" s="10"/>
      <c r="G152" s="42"/>
    </row>
    <row r="153" spans="2:7" ht="18.649999999999999" customHeight="1" x14ac:dyDescent="0.3">
      <c r="B153" s="17" t="s">
        <v>173</v>
      </c>
      <c r="C153" s="8" t="s">
        <v>174</v>
      </c>
      <c r="D153" s="16" t="s">
        <v>175</v>
      </c>
      <c r="E153" s="24">
        <v>6.86</v>
      </c>
      <c r="F153" s="10"/>
      <c r="G153" s="10">
        <f>F153*E153</f>
        <v>0</v>
      </c>
    </row>
    <row r="154" spans="2:7" ht="18.649999999999999" customHeight="1" x14ac:dyDescent="0.3">
      <c r="B154" s="17" t="s">
        <v>30</v>
      </c>
      <c r="C154" s="8" t="s">
        <v>176</v>
      </c>
      <c r="D154" s="16"/>
      <c r="E154" s="24"/>
      <c r="F154" s="10"/>
      <c r="G154" s="42"/>
    </row>
    <row r="155" spans="2:7" ht="18.649999999999999" customHeight="1" x14ac:dyDescent="0.3">
      <c r="B155" s="17" t="s">
        <v>173</v>
      </c>
      <c r="C155" s="8" t="s">
        <v>177</v>
      </c>
      <c r="D155" s="16" t="s">
        <v>178</v>
      </c>
      <c r="E155" s="24"/>
      <c r="F155" s="10"/>
      <c r="G155" s="10">
        <f>F155*E155</f>
        <v>0</v>
      </c>
    </row>
    <row r="156" spans="2:7" ht="18.649999999999999" customHeight="1" x14ac:dyDescent="0.3">
      <c r="B156" s="26" t="s">
        <v>179</v>
      </c>
      <c r="C156" s="8"/>
      <c r="D156" s="16"/>
      <c r="E156" s="24"/>
      <c r="F156" s="33"/>
      <c r="G156" s="33">
        <f>SUM(G153:G155)</f>
        <v>0</v>
      </c>
    </row>
    <row r="157" spans="2:7" ht="18.649999999999999" customHeight="1" x14ac:dyDescent="0.3">
      <c r="B157" s="26" t="s">
        <v>1</v>
      </c>
      <c r="C157" s="27" t="s">
        <v>2</v>
      </c>
      <c r="D157" s="27" t="s">
        <v>3</v>
      </c>
      <c r="E157" s="28" t="s">
        <v>4</v>
      </c>
      <c r="F157" s="29" t="s">
        <v>208</v>
      </c>
      <c r="G157" s="30" t="s">
        <v>209</v>
      </c>
    </row>
    <row r="158" spans="2:7" ht="18.649999999999999" customHeight="1" x14ac:dyDescent="0.3">
      <c r="B158" s="26" t="s">
        <v>180</v>
      </c>
      <c r="C158" s="27"/>
      <c r="D158" s="39"/>
      <c r="E158" s="32"/>
      <c r="F158" s="10"/>
      <c r="G158" s="10"/>
    </row>
    <row r="159" spans="2:7" ht="18.649999999999999" customHeight="1" x14ac:dyDescent="0.3">
      <c r="B159" s="17">
        <v>64.010000000000005</v>
      </c>
      <c r="C159" s="8" t="s">
        <v>181</v>
      </c>
      <c r="D159" s="16"/>
      <c r="E159" s="24"/>
      <c r="F159" s="10"/>
      <c r="G159" s="42"/>
    </row>
    <row r="160" spans="2:7" ht="18.649999999999999" customHeight="1" x14ac:dyDescent="0.3">
      <c r="B160" s="17" t="s">
        <v>22</v>
      </c>
      <c r="C160" s="8" t="s">
        <v>182</v>
      </c>
      <c r="D160" s="16"/>
      <c r="E160" s="24"/>
      <c r="F160" s="10"/>
      <c r="G160" s="10">
        <f>F160*E160</f>
        <v>0</v>
      </c>
    </row>
    <row r="161" spans="2:7" ht="18.649999999999999" customHeight="1" x14ac:dyDescent="0.3">
      <c r="B161" s="17" t="s">
        <v>121</v>
      </c>
      <c r="C161" s="8" t="s">
        <v>183</v>
      </c>
      <c r="D161" s="16" t="s">
        <v>116</v>
      </c>
      <c r="E161" s="24">
        <v>15</v>
      </c>
      <c r="F161" s="10"/>
      <c r="G161" s="10">
        <f t="shared" ref="G161:G166" si="3">F161*E161</f>
        <v>0</v>
      </c>
    </row>
    <row r="162" spans="2:7" ht="18.649999999999999" customHeight="1" x14ac:dyDescent="0.3">
      <c r="B162" s="17" t="s">
        <v>25</v>
      </c>
      <c r="C162" s="8" t="s">
        <v>184</v>
      </c>
      <c r="D162" s="16"/>
      <c r="E162" s="24"/>
      <c r="F162" s="10"/>
      <c r="G162" s="10">
        <f t="shared" si="3"/>
        <v>0</v>
      </c>
    </row>
    <row r="163" spans="2:7" ht="18.649999999999999" customHeight="1" x14ac:dyDescent="0.3">
      <c r="B163" s="17" t="s">
        <v>78</v>
      </c>
      <c r="C163" s="8" t="s">
        <v>126</v>
      </c>
      <c r="D163" s="16" t="s">
        <v>116</v>
      </c>
      <c r="E163" s="24">
        <v>32</v>
      </c>
      <c r="F163" s="10"/>
      <c r="G163" s="10">
        <f t="shared" si="3"/>
        <v>0</v>
      </c>
    </row>
    <row r="164" spans="2:7" ht="18.649999999999999" customHeight="1" x14ac:dyDescent="0.3">
      <c r="B164" s="17" t="s">
        <v>121</v>
      </c>
      <c r="C164" s="8" t="s">
        <v>185</v>
      </c>
      <c r="D164" s="16" t="s">
        <v>116</v>
      </c>
      <c r="E164" s="24"/>
      <c r="F164" s="10"/>
      <c r="G164" s="10">
        <f t="shared" si="3"/>
        <v>0</v>
      </c>
    </row>
    <row r="165" spans="2:7" ht="18.649999999999999" customHeight="1" x14ac:dyDescent="0.3">
      <c r="B165" s="17" t="s">
        <v>30</v>
      </c>
      <c r="C165" s="8" t="s">
        <v>186</v>
      </c>
      <c r="D165" s="16"/>
      <c r="E165" s="24"/>
      <c r="F165" s="10"/>
      <c r="G165" s="10">
        <f t="shared" si="3"/>
        <v>0</v>
      </c>
    </row>
    <row r="166" spans="2:7" ht="18.649999999999999" customHeight="1" x14ac:dyDescent="0.3">
      <c r="B166" s="17" t="s">
        <v>78</v>
      </c>
      <c r="C166" s="8" t="s">
        <v>187</v>
      </c>
      <c r="D166" s="16" t="s">
        <v>116</v>
      </c>
      <c r="E166" s="24">
        <v>120</v>
      </c>
      <c r="F166" s="10"/>
      <c r="G166" s="10">
        <f t="shared" si="3"/>
        <v>0</v>
      </c>
    </row>
    <row r="167" spans="2:7" ht="18.649999999999999" customHeight="1" x14ac:dyDescent="0.3">
      <c r="B167" s="17" t="s">
        <v>121</v>
      </c>
      <c r="C167" s="8" t="s">
        <v>188</v>
      </c>
      <c r="D167" s="16" t="s">
        <v>116</v>
      </c>
      <c r="E167" s="24"/>
      <c r="F167" s="10"/>
      <c r="G167" s="10">
        <f>F167*E167</f>
        <v>0</v>
      </c>
    </row>
    <row r="168" spans="2:7" ht="18.649999999999999" customHeight="1" x14ac:dyDescent="0.3">
      <c r="B168" s="26" t="s">
        <v>189</v>
      </c>
      <c r="C168" s="8"/>
      <c r="D168" s="16"/>
      <c r="E168" s="24"/>
      <c r="F168" s="33"/>
      <c r="G168" s="33">
        <f>SUM(G160:G167)</f>
        <v>0</v>
      </c>
    </row>
    <row r="169" spans="2:7" ht="18.649999999999999" customHeight="1" x14ac:dyDescent="0.3">
      <c r="B169" s="26" t="s">
        <v>1</v>
      </c>
      <c r="C169" s="27" t="s">
        <v>2</v>
      </c>
      <c r="D169" s="27" t="s">
        <v>3</v>
      </c>
      <c r="E169" s="28" t="s">
        <v>4</v>
      </c>
      <c r="F169" s="29" t="s">
        <v>208</v>
      </c>
      <c r="G169" s="30" t="s">
        <v>209</v>
      </c>
    </row>
    <row r="170" spans="2:7" ht="18.649999999999999" customHeight="1" x14ac:dyDescent="0.3">
      <c r="B170" s="26" t="s">
        <v>190</v>
      </c>
      <c r="C170" s="27"/>
      <c r="D170" s="39"/>
      <c r="E170" s="32"/>
      <c r="F170" s="10"/>
      <c r="G170" s="10"/>
    </row>
    <row r="171" spans="2:7" ht="18.649999999999999" customHeight="1" x14ac:dyDescent="0.3">
      <c r="B171" s="17">
        <v>66.06</v>
      </c>
      <c r="C171" s="8" t="s">
        <v>191</v>
      </c>
      <c r="D171" s="16"/>
      <c r="E171" s="24"/>
      <c r="F171" s="10"/>
      <c r="G171" s="42"/>
    </row>
    <row r="172" spans="2:7" ht="24.65" customHeight="1" x14ac:dyDescent="0.3">
      <c r="B172" s="17" t="s">
        <v>22</v>
      </c>
      <c r="C172" s="8" t="s">
        <v>192</v>
      </c>
      <c r="D172" s="23" t="s">
        <v>118</v>
      </c>
      <c r="E172" s="24"/>
      <c r="F172" s="10"/>
      <c r="G172" s="10">
        <f>F172*E172</f>
        <v>0</v>
      </c>
    </row>
    <row r="173" spans="2:7" ht="18.649999999999999" customHeight="1" x14ac:dyDescent="0.3">
      <c r="B173" s="17">
        <v>66.19</v>
      </c>
      <c r="C173" s="8" t="s">
        <v>193</v>
      </c>
      <c r="D173" s="16"/>
      <c r="E173" s="24"/>
      <c r="F173" s="10"/>
      <c r="G173" s="10"/>
    </row>
    <row r="174" spans="2:7" ht="18.649999999999999" customHeight="1" x14ac:dyDescent="0.3">
      <c r="B174" s="17" t="s">
        <v>25</v>
      </c>
      <c r="C174" s="8" t="s">
        <v>194</v>
      </c>
      <c r="D174" s="16"/>
      <c r="E174" s="24"/>
      <c r="F174" s="10"/>
      <c r="G174" s="10">
        <f>F174*E174</f>
        <v>0</v>
      </c>
    </row>
    <row r="175" spans="2:7" ht="18.649999999999999" customHeight="1" x14ac:dyDescent="0.3">
      <c r="B175" s="17" t="s">
        <v>78</v>
      </c>
      <c r="C175" s="8" t="s">
        <v>195</v>
      </c>
      <c r="D175" s="16" t="s">
        <v>117</v>
      </c>
      <c r="E175" s="24">
        <v>188</v>
      </c>
      <c r="F175" s="10"/>
      <c r="G175" s="10">
        <f>F175*E175</f>
        <v>0</v>
      </c>
    </row>
    <row r="176" spans="2:7" ht="18.649999999999999" customHeight="1" x14ac:dyDescent="0.3">
      <c r="B176" s="26" t="s">
        <v>196</v>
      </c>
      <c r="C176" s="8"/>
      <c r="D176" s="16"/>
      <c r="E176" s="24"/>
      <c r="F176" s="33"/>
      <c r="G176" s="33">
        <f>SUM(G172:G175)</f>
        <v>0</v>
      </c>
    </row>
    <row r="177" spans="2:7" ht="18.649999999999999" customHeight="1" x14ac:dyDescent="0.3">
      <c r="B177" s="26" t="s">
        <v>1</v>
      </c>
      <c r="C177" s="27" t="s">
        <v>2</v>
      </c>
      <c r="D177" s="27" t="s">
        <v>3</v>
      </c>
      <c r="E177" s="28" t="s">
        <v>4</v>
      </c>
      <c r="F177" s="29" t="s">
        <v>208</v>
      </c>
      <c r="G177" s="30" t="s">
        <v>209</v>
      </c>
    </row>
    <row r="178" spans="2:7" ht="18.649999999999999" customHeight="1" x14ac:dyDescent="0.3">
      <c r="B178" s="26" t="s">
        <v>197</v>
      </c>
      <c r="C178" s="27"/>
      <c r="D178" s="39"/>
      <c r="E178" s="33"/>
      <c r="F178" s="33"/>
      <c r="G178" s="33"/>
    </row>
    <row r="179" spans="2:7" ht="18.649999999999999" customHeight="1" x14ac:dyDescent="0.3">
      <c r="B179" s="17">
        <v>71.02</v>
      </c>
      <c r="C179" s="8" t="s">
        <v>198</v>
      </c>
      <c r="D179" s="16"/>
      <c r="E179" s="10"/>
      <c r="F179" s="10"/>
      <c r="G179" s="10"/>
    </row>
    <row r="180" spans="2:7" ht="18.649999999999999" customHeight="1" x14ac:dyDescent="0.3">
      <c r="B180" s="17" t="s">
        <v>22</v>
      </c>
      <c r="C180" s="8" t="s">
        <v>199</v>
      </c>
      <c r="D180" s="9" t="s">
        <v>200</v>
      </c>
      <c r="E180" s="11"/>
      <c r="F180" s="11"/>
      <c r="G180" s="10"/>
    </row>
    <row r="181" spans="2:7" ht="18.649999999999999" customHeight="1" x14ac:dyDescent="0.3">
      <c r="B181" s="17" t="s">
        <v>25</v>
      </c>
      <c r="C181" s="8" t="s">
        <v>201</v>
      </c>
      <c r="D181" s="16" t="s">
        <v>18</v>
      </c>
      <c r="E181" s="10"/>
      <c r="F181" s="10"/>
      <c r="G181" s="10"/>
    </row>
    <row r="182" spans="2:7" ht="18.649999999999999" customHeight="1" x14ac:dyDescent="0.3">
      <c r="B182" s="26" t="s">
        <v>202</v>
      </c>
      <c r="C182" s="26"/>
      <c r="D182" s="31"/>
      <c r="E182" s="43"/>
      <c r="F182" s="44"/>
      <c r="G182" s="45"/>
    </row>
    <row r="183" spans="2:7" ht="18.649999999999999" customHeight="1" x14ac:dyDescent="0.3">
      <c r="B183" s="63" t="s">
        <v>203</v>
      </c>
      <c r="C183" s="62"/>
      <c r="D183" s="16"/>
      <c r="E183" s="10"/>
      <c r="F183" s="10"/>
      <c r="G183" s="10"/>
    </row>
    <row r="184" spans="2:7" ht="18.649999999999999" customHeight="1" x14ac:dyDescent="0.3">
      <c r="B184" s="58" t="s">
        <v>210</v>
      </c>
      <c r="C184" s="59"/>
      <c r="D184" s="59"/>
      <c r="E184" s="59"/>
      <c r="F184" s="60"/>
      <c r="G184" s="33" t="s">
        <v>209</v>
      </c>
    </row>
    <row r="185" spans="2:7" ht="18.649999999999999" customHeight="1" x14ac:dyDescent="0.3">
      <c r="B185" s="49"/>
      <c r="C185" s="50"/>
      <c r="D185" s="50"/>
      <c r="E185" s="50"/>
      <c r="F185" s="51"/>
      <c r="G185" s="33"/>
    </row>
    <row r="186" spans="2:7" ht="18.649999999999999" customHeight="1" x14ac:dyDescent="0.3">
      <c r="B186" s="46" t="str">
        <f>B6</f>
        <v>Series 1000: General</v>
      </c>
      <c r="C186" s="12"/>
      <c r="D186" s="13"/>
      <c r="E186" s="14"/>
      <c r="F186" s="14"/>
      <c r="G186" s="47"/>
    </row>
    <row r="187" spans="2:7" ht="18.649999999999999" customHeight="1" x14ac:dyDescent="0.3">
      <c r="B187" s="48" t="str">
        <f>B7</f>
        <v>Section 1300: Contractor's Establishment on Site and General Obligations</v>
      </c>
      <c r="C187" s="12"/>
      <c r="D187" s="13"/>
      <c r="E187" s="14"/>
      <c r="F187" s="14"/>
      <c r="G187" s="53"/>
    </row>
    <row r="188" spans="2:7" ht="18.649999999999999" customHeight="1" x14ac:dyDescent="0.3">
      <c r="B188" s="48" t="str">
        <f>B27</f>
        <v>Section 1400: Housing, Offices and Laboratories for Engineer's Site Personnel</v>
      </c>
      <c r="C188" s="12"/>
      <c r="D188" s="13"/>
      <c r="E188" s="14"/>
      <c r="F188" s="14"/>
      <c r="G188" s="53"/>
    </row>
    <row r="189" spans="2:7" ht="18.649999999999999" customHeight="1" x14ac:dyDescent="0.3">
      <c r="B189" s="48" t="str">
        <f>B33</f>
        <v>Section 1500: Accommodation of Traffic</v>
      </c>
      <c r="C189" s="12"/>
      <c r="D189" s="13"/>
      <c r="E189" s="14"/>
      <c r="F189" s="14"/>
      <c r="G189" s="47">
        <f>G35</f>
        <v>0</v>
      </c>
    </row>
    <row r="190" spans="2:7" ht="18.649999999999999" customHeight="1" x14ac:dyDescent="0.3">
      <c r="B190" s="48" t="str">
        <f>B37</f>
        <v>Section 1700: Clearing And Grubbing</v>
      </c>
      <c r="C190" s="12"/>
      <c r="D190" s="13"/>
      <c r="E190" s="14"/>
      <c r="F190" s="14"/>
      <c r="G190" s="47">
        <f>G47</f>
        <v>0</v>
      </c>
    </row>
    <row r="191" spans="2:7" ht="18.649999999999999" customHeight="1" x14ac:dyDescent="0.3">
      <c r="B191" s="48" t="str">
        <f>B49</f>
        <v>Section PS 1800: Day Works</v>
      </c>
      <c r="C191" s="12"/>
      <c r="D191" s="13"/>
      <c r="E191" s="14"/>
      <c r="F191" s="14"/>
      <c r="G191" s="47">
        <f>G88</f>
        <v>0</v>
      </c>
    </row>
    <row r="192" spans="2:7" ht="18.649999999999999" customHeight="1" x14ac:dyDescent="0.3">
      <c r="B192" s="61"/>
      <c r="C192" s="62"/>
      <c r="D192" s="13"/>
      <c r="E192" s="14"/>
      <c r="F192" s="14"/>
      <c r="G192" s="47"/>
    </row>
    <row r="193" spans="2:7" ht="18.649999999999999" customHeight="1" x14ac:dyDescent="0.3">
      <c r="B193" s="46" t="str">
        <f>B90</f>
        <v>Series 2000: Drainage</v>
      </c>
      <c r="C193" s="12"/>
      <c r="D193" s="13"/>
      <c r="E193" s="14"/>
      <c r="F193" s="14"/>
      <c r="G193" s="47"/>
    </row>
    <row r="194" spans="2:7" ht="18.649999999999999" customHeight="1" x14ac:dyDescent="0.3">
      <c r="B194" s="48" t="str">
        <f>B91</f>
        <v>Section 2100: Drains</v>
      </c>
      <c r="C194" s="12"/>
      <c r="D194" s="13"/>
      <c r="E194" s="14"/>
      <c r="F194" s="14"/>
      <c r="G194" s="47">
        <f>G95</f>
        <v>0</v>
      </c>
    </row>
    <row r="195" spans="2:7" ht="18.649999999999999" customHeight="1" x14ac:dyDescent="0.3">
      <c r="B195" s="48" t="str">
        <f>B97</f>
        <v>Section 2200: Prefabricated Culverts</v>
      </c>
      <c r="C195" s="12"/>
      <c r="D195" s="13"/>
      <c r="E195" s="14"/>
      <c r="F195" s="14"/>
      <c r="G195" s="47">
        <f>G105</f>
        <v>0</v>
      </c>
    </row>
    <row r="196" spans="2:7" ht="27.65" customHeight="1" x14ac:dyDescent="0.3">
      <c r="B196" s="64" t="str">
        <f>B107</f>
        <v>Section 2300: Concrete Kerbing, Concrete Channeling, Open Concrete chutes and Downpipes and Concrete Linings for Open Drains</v>
      </c>
      <c r="C196" s="65"/>
      <c r="D196" s="13"/>
      <c r="E196" s="14"/>
      <c r="F196" s="14"/>
      <c r="G196" s="47">
        <f>G115</f>
        <v>0</v>
      </c>
    </row>
    <row r="197" spans="2:7" ht="18.649999999999999" customHeight="1" x14ac:dyDescent="0.3">
      <c r="B197" s="66" t="str">
        <f>B117</f>
        <v>Section 2500: Pitching, Stonework and Protection Against Erosion</v>
      </c>
      <c r="C197" s="66"/>
      <c r="D197" s="13"/>
      <c r="E197" s="14"/>
      <c r="F197" s="14"/>
      <c r="G197" s="47">
        <f>G124</f>
        <v>0</v>
      </c>
    </row>
    <row r="198" spans="2:7" ht="18.649999999999999" customHeight="1" x14ac:dyDescent="0.3">
      <c r="B198" s="61"/>
      <c r="C198" s="62"/>
      <c r="D198" s="13"/>
      <c r="E198" s="14"/>
      <c r="F198" s="14"/>
      <c r="G198" s="47"/>
    </row>
    <row r="199" spans="2:7" ht="18.649999999999999" customHeight="1" x14ac:dyDescent="0.3">
      <c r="B199" s="46" t="str">
        <f>B126</f>
        <v>Series 3000: Earthworks and Pavement Layers of Gravel or Crushed Stone</v>
      </c>
      <c r="C199" s="12"/>
      <c r="D199" s="13"/>
      <c r="E199" s="14"/>
      <c r="F199" s="14"/>
      <c r="G199" s="47"/>
    </row>
    <row r="200" spans="2:7" ht="18.649999999999999" customHeight="1" x14ac:dyDescent="0.3">
      <c r="B200" s="48" t="str">
        <f>B127</f>
        <v>Section 3300: Mass Earthworks</v>
      </c>
      <c r="C200" s="12"/>
      <c r="D200" s="13"/>
      <c r="E200" s="14"/>
      <c r="F200" s="14"/>
      <c r="G200" s="47">
        <f>G133</f>
        <v>0</v>
      </c>
    </row>
    <row r="201" spans="2:7" ht="18.649999999999999" customHeight="1" x14ac:dyDescent="0.3">
      <c r="B201" s="61"/>
      <c r="C201" s="62"/>
      <c r="D201" s="13"/>
      <c r="E201" s="14"/>
      <c r="F201" s="14"/>
      <c r="G201" s="47"/>
    </row>
    <row r="202" spans="2:7" ht="18.649999999999999" customHeight="1" x14ac:dyDescent="0.3">
      <c r="B202" s="46" t="str">
        <f>B135</f>
        <v xml:space="preserve">Series 6000: Structures </v>
      </c>
      <c r="C202" s="12"/>
      <c r="D202" s="13"/>
      <c r="E202" s="14"/>
      <c r="F202" s="14"/>
      <c r="G202" s="47"/>
    </row>
    <row r="203" spans="2:7" ht="18.649999999999999" customHeight="1" x14ac:dyDescent="0.3">
      <c r="B203" s="48" t="str">
        <f>B136</f>
        <v>Section 6100: Foundation For Structures</v>
      </c>
      <c r="C203" s="12"/>
      <c r="D203" s="13"/>
      <c r="E203" s="14"/>
      <c r="F203" s="14"/>
      <c r="G203" s="47">
        <f>G143</f>
        <v>0</v>
      </c>
    </row>
    <row r="204" spans="2:7" ht="18.649999999999999" customHeight="1" x14ac:dyDescent="0.3">
      <c r="B204" s="48" t="str">
        <f>B145</f>
        <v>Section 6200: Falsework, Formwork And Concrete Finish</v>
      </c>
      <c r="C204" s="12"/>
      <c r="D204" s="13"/>
      <c r="E204" s="14"/>
      <c r="F204" s="14"/>
      <c r="G204" s="47">
        <f>G148</f>
        <v>0</v>
      </c>
    </row>
    <row r="205" spans="2:7" ht="18.649999999999999" customHeight="1" x14ac:dyDescent="0.3">
      <c r="B205" s="48" t="str">
        <f>B150</f>
        <v>Section 6300: Steel Reinforcement For Structures</v>
      </c>
      <c r="C205" s="12"/>
      <c r="D205" s="13"/>
      <c r="E205" s="14"/>
      <c r="F205" s="14"/>
      <c r="G205" s="47">
        <f>G156</f>
        <v>0</v>
      </c>
    </row>
    <row r="206" spans="2:7" ht="18.649999999999999" customHeight="1" x14ac:dyDescent="0.3">
      <c r="B206" s="48" t="str">
        <f>B158</f>
        <v>Section 6400: Concrete For Structures</v>
      </c>
      <c r="C206" s="12"/>
      <c r="D206" s="13"/>
      <c r="E206" s="14"/>
      <c r="F206" s="14"/>
      <c r="G206" s="47">
        <f>G168</f>
        <v>0</v>
      </c>
    </row>
    <row r="207" spans="2:7" ht="18.649999999999999" customHeight="1" x14ac:dyDescent="0.3">
      <c r="B207" s="48" t="str">
        <f>B170</f>
        <v>Section 6600:Joints, Bearing, Parapets and drainage for Structures</v>
      </c>
      <c r="C207" s="12"/>
      <c r="D207" s="13"/>
      <c r="E207" s="14"/>
      <c r="F207" s="14"/>
      <c r="G207" s="47">
        <f>G176</f>
        <v>0</v>
      </c>
    </row>
    <row r="208" spans="2:7" ht="18.649999999999999" customHeight="1" x14ac:dyDescent="0.3">
      <c r="B208" s="61"/>
      <c r="C208" s="62"/>
      <c r="D208" s="13"/>
      <c r="E208" s="14"/>
      <c r="F208" s="14"/>
      <c r="G208" s="47"/>
    </row>
    <row r="209" spans="2:7" ht="18.649999999999999" customHeight="1" x14ac:dyDescent="0.3">
      <c r="B209" s="46" t="str">
        <f>B178</f>
        <v>Section 7100: Testing Of Materials And Workmanship</v>
      </c>
      <c r="C209" s="12"/>
      <c r="D209" s="13"/>
      <c r="E209" s="14"/>
      <c r="F209" s="14"/>
      <c r="G209" s="47">
        <f>G182</f>
        <v>0</v>
      </c>
    </row>
    <row r="210" spans="2:7" ht="18.649999999999999" customHeight="1" x14ac:dyDescent="0.3">
      <c r="B210" s="61"/>
      <c r="C210" s="62"/>
      <c r="D210" s="13"/>
      <c r="E210" s="14"/>
      <c r="F210" s="14"/>
      <c r="G210" s="47"/>
    </row>
    <row r="211" spans="2:7" ht="18.649999999999999" customHeight="1" x14ac:dyDescent="0.3">
      <c r="B211" s="67" t="s">
        <v>204</v>
      </c>
      <c r="C211" s="68"/>
      <c r="D211" s="13"/>
      <c r="E211" s="14"/>
      <c r="F211" s="14"/>
      <c r="G211" s="47">
        <f>SUM(G187:G209)</f>
        <v>0</v>
      </c>
    </row>
    <row r="212" spans="2:7" ht="18.649999999999999" customHeight="1" x14ac:dyDescent="0.3">
      <c r="B212" s="67" t="s">
        <v>205</v>
      </c>
      <c r="C212" s="68"/>
      <c r="D212" s="13"/>
      <c r="E212" s="14"/>
      <c r="F212" s="14"/>
      <c r="G212" s="14">
        <f>G211*0.1</f>
        <v>0</v>
      </c>
    </row>
    <row r="213" spans="2:7" ht="18.649999999999999" customHeight="1" x14ac:dyDescent="0.3">
      <c r="B213" s="67" t="s">
        <v>206</v>
      </c>
      <c r="C213" s="68"/>
      <c r="D213" s="13"/>
      <c r="E213" s="14"/>
      <c r="F213" s="14"/>
      <c r="G213" s="47">
        <f>G212+G211</f>
        <v>0</v>
      </c>
    </row>
    <row r="214" spans="2:7" ht="18.649999999999999" customHeight="1" x14ac:dyDescent="0.3">
      <c r="B214" s="67" t="s">
        <v>207</v>
      </c>
      <c r="C214" s="69"/>
      <c r="D214" s="13"/>
      <c r="E214" s="14"/>
      <c r="F214" s="14"/>
      <c r="G214" s="14">
        <f>G213*0.175</f>
        <v>0</v>
      </c>
    </row>
    <row r="215" spans="2:7" ht="18.649999999999999" customHeight="1" x14ac:dyDescent="0.3">
      <c r="B215" s="67" t="s">
        <v>211</v>
      </c>
      <c r="C215" s="68"/>
      <c r="D215" s="13"/>
      <c r="E215" s="14"/>
      <c r="F215" s="14"/>
      <c r="G215" s="47">
        <f>G213+G214</f>
        <v>0</v>
      </c>
    </row>
  </sheetData>
  <mergeCells count="16">
    <mergeCell ref="B213:C213"/>
    <mergeCell ref="B214:C214"/>
    <mergeCell ref="B215:C215"/>
    <mergeCell ref="B208:C208"/>
    <mergeCell ref="B210:C210"/>
    <mergeCell ref="B211:C211"/>
    <mergeCell ref="B212:C212"/>
    <mergeCell ref="B107:G107"/>
    <mergeCell ref="B2:G2"/>
    <mergeCell ref="B184:F184"/>
    <mergeCell ref="B201:C201"/>
    <mergeCell ref="B183:C183"/>
    <mergeCell ref="B192:C192"/>
    <mergeCell ref="B196:C196"/>
    <mergeCell ref="B197:C197"/>
    <mergeCell ref="B198:C198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  <rowBreaks count="8" manualBreakCount="8">
    <brk id="25" max="16383" man="1"/>
    <brk id="47" max="16383" man="1"/>
    <brk id="88" max="16383" man="1"/>
    <brk id="95" max="16383" man="1"/>
    <brk id="105" max="16383" man="1"/>
    <brk id="133" max="16383" man="1"/>
    <brk id="156" max="16383" man="1"/>
    <brk id="1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Crispin Gondwe</cp:lastModifiedBy>
  <dcterms:created xsi:type="dcterms:W3CDTF">2026-03-05T12:43:05Z</dcterms:created>
  <dcterms:modified xsi:type="dcterms:W3CDTF">2026-04-02T04:49:48Z</dcterms:modified>
</cp:coreProperties>
</file>