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\Desktop\1 Procure LMI\1An Sung  Docs rev\1 BoQs\"/>
    </mc:Choice>
  </mc:AlternateContent>
  <xr:revisionPtr revIDLastSave="0" documentId="13_ncr:1_{223F27B6-E4DB-4875-B62B-4BFCDC9110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Sheet1!$A$1:$G$235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5" i="1" l="1"/>
  <c r="G203" i="1"/>
  <c r="G229" i="1"/>
  <c r="G202" i="1"/>
  <c r="F202" i="1"/>
  <c r="G201" i="1"/>
  <c r="G24" i="1"/>
  <c r="G21" i="1"/>
  <c r="G18" i="1"/>
  <c r="G20" i="1" l="1"/>
  <c r="G187" i="1" l="1"/>
  <c r="B229" i="1"/>
  <c r="B227" i="1"/>
  <c r="B226" i="1"/>
  <c r="B225" i="1"/>
  <c r="B224" i="1"/>
  <c r="B223" i="1"/>
  <c r="B222" i="1"/>
  <c r="B220" i="1"/>
  <c r="B219" i="1"/>
  <c r="B217" i="1"/>
  <c r="B216" i="1"/>
  <c r="B215" i="1"/>
  <c r="B214" i="1"/>
  <c r="B212" i="1"/>
  <c r="B211" i="1"/>
  <c r="B210" i="1"/>
  <c r="B209" i="1"/>
  <c r="B208" i="1"/>
  <c r="B207" i="1"/>
  <c r="G196" i="1"/>
  <c r="G195" i="1"/>
  <c r="G194" i="1"/>
  <c r="G193" i="1"/>
  <c r="G188" i="1"/>
  <c r="G185" i="1"/>
  <c r="G183" i="1"/>
  <c r="G181" i="1"/>
  <c r="G176" i="1"/>
  <c r="G174" i="1"/>
  <c r="G168" i="1"/>
  <c r="G167" i="1"/>
  <c r="G163" i="1"/>
  <c r="G162" i="1"/>
  <c r="G160" i="1"/>
  <c r="G159" i="1"/>
  <c r="G153" i="1"/>
  <c r="G151" i="1"/>
  <c r="G150" i="1"/>
  <c r="G148" i="1"/>
  <c r="G147" i="1"/>
  <c r="G146" i="1"/>
  <c r="G144" i="1"/>
  <c r="G143" i="1"/>
  <c r="G133" i="1"/>
  <c r="G132" i="1"/>
  <c r="G129" i="1"/>
  <c r="G124" i="1"/>
  <c r="G123" i="1"/>
  <c r="G122" i="1"/>
  <c r="G121" i="1"/>
  <c r="G117" i="1"/>
  <c r="G115" i="1"/>
  <c r="G114" i="1"/>
  <c r="G113" i="1"/>
  <c r="G111" i="1"/>
  <c r="G108" i="1"/>
  <c r="G107" i="1"/>
  <c r="G105" i="1"/>
  <c r="G104" i="1"/>
  <c r="G103" i="1"/>
  <c r="G97" i="1"/>
  <c r="G96" i="1"/>
  <c r="G95" i="1"/>
  <c r="G94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46" i="1"/>
  <c r="G45" i="1"/>
  <c r="G44" i="1"/>
  <c r="G43" i="1"/>
  <c r="G41" i="1"/>
  <c r="G40" i="1"/>
  <c r="G38" i="1"/>
  <c r="G34" i="1"/>
  <c r="G35" i="1" s="1"/>
  <c r="G210" i="1" s="1"/>
  <c r="G29" i="1"/>
  <c r="G30" i="1" s="1"/>
  <c r="G28" i="1"/>
  <c r="G23" i="1"/>
  <c r="G17" i="1"/>
  <c r="G15" i="1"/>
  <c r="G13" i="1"/>
  <c r="G14" i="1" s="1"/>
  <c r="G11" i="1"/>
  <c r="G10" i="1"/>
  <c r="G9" i="1"/>
  <c r="G197" i="1" l="1"/>
  <c r="G227" i="1" s="1"/>
  <c r="G189" i="1"/>
  <c r="G226" i="1" s="1"/>
  <c r="G25" i="1"/>
  <c r="G217" i="1"/>
  <c r="G88" i="1"/>
  <c r="G212" i="1" s="1"/>
  <c r="G164" i="1"/>
  <c r="G223" i="1" s="1"/>
  <c r="G177" i="1"/>
  <c r="G225" i="1" s="1"/>
  <c r="G31" i="1"/>
  <c r="G47" i="1"/>
  <c r="G211" i="1" s="1"/>
  <c r="G98" i="1"/>
  <c r="G215" i="1" s="1"/>
  <c r="G169" i="1"/>
  <c r="G224" i="1" s="1"/>
  <c r="G154" i="1"/>
  <c r="G220" i="1" s="1"/>
  <c r="G125" i="1"/>
  <c r="G216" i="1" s="1"/>
  <c r="G231" i="1" l="1"/>
  <c r="G232" i="1" s="1"/>
  <c r="G233" i="1" s="1"/>
  <c r="G234" i="1" s="1"/>
  <c r="G235" i="1" s="1"/>
</calcChain>
</file>

<file path=xl/sharedStrings.xml><?xml version="1.0" encoding="utf-8"?>
<sst xmlns="http://schemas.openxmlformats.org/spreadsheetml/2006/main" count="503" uniqueCount="241">
  <si>
    <t>Bill of Quantities</t>
    <phoneticPr fontId="0" type="noConversion"/>
  </si>
  <si>
    <t>Item</t>
  </si>
  <si>
    <t>Description</t>
  </si>
  <si>
    <t>Unit</t>
  </si>
  <si>
    <t>Quantity</t>
  </si>
  <si>
    <t>Series 1000: General</t>
  </si>
  <si>
    <t>Section 1300: Contractor's Establishment on Site and General Obligations</t>
    <phoneticPr fontId="0" type="noConversion"/>
  </si>
  <si>
    <t>The Contractor’s general obligations:</t>
  </si>
  <si>
    <t>(a) Fixed obligations</t>
  </si>
  <si>
    <t>L.S</t>
  </si>
  <si>
    <t>(b) Value-related obligations</t>
  </si>
  <si>
    <t>(c) Time-related obligations</t>
  </si>
  <si>
    <t>Month</t>
  </si>
  <si>
    <t>PS 13.03</t>
  </si>
  <si>
    <t>Relocation of Services</t>
  </si>
  <si>
    <t>(a) Provisional Sum for the protection and relocation of services</t>
  </si>
  <si>
    <t>PS</t>
  </si>
  <si>
    <t>(b) Handling cost and profit in respect of sub - item PS 13.03(a) …%</t>
  </si>
  <si>
    <t>%</t>
  </si>
  <si>
    <t>PS 13.04</t>
  </si>
  <si>
    <t>No.</t>
  </si>
  <si>
    <t>PS 13.05</t>
  </si>
  <si>
    <t>(a)</t>
  </si>
  <si>
    <t>Fixed obligations</t>
  </si>
  <si>
    <t>lump sum</t>
  </si>
  <si>
    <t>(b)</t>
  </si>
  <si>
    <t>Time related obligations</t>
  </si>
  <si>
    <t>month</t>
  </si>
  <si>
    <t>PS 13.06</t>
  </si>
  <si>
    <t>PS 13.08</t>
  </si>
  <si>
    <t>(c)</t>
  </si>
  <si>
    <t xml:space="preserve">Sub Total-Section 1300 </t>
  </si>
  <si>
    <t>Section 1400: Housing, Offices and Laboratories for Engineer's Site Personnel</t>
  </si>
  <si>
    <t>PS14.15</t>
  </si>
  <si>
    <t>Survey equipment for use by the Engineer</t>
  </si>
  <si>
    <t>PS14.20</t>
  </si>
  <si>
    <t>(a) Provisional of semi-skilled labour for use by the Engineer</t>
  </si>
  <si>
    <t>(b) Handling cost and profit in respect of sub-item 14.20 (a)…%</t>
  </si>
  <si>
    <t>Sub Total-Section 1400</t>
  </si>
  <si>
    <t>Section 1500: Accommodation of Traffic</t>
    <phoneticPr fontId="0" type="noConversion"/>
  </si>
  <si>
    <t>Accommodating traffic and maintaining diversions</t>
    <phoneticPr fontId="0" type="noConversion"/>
  </si>
  <si>
    <t>km</t>
  </si>
  <si>
    <t xml:space="preserve">Sub Total-Section 1500 </t>
    <phoneticPr fontId="0" type="noConversion"/>
  </si>
  <si>
    <t>Section 1700: Clearing And Grubbing</t>
    <phoneticPr fontId="0" type="noConversion"/>
  </si>
  <si>
    <t>PS17.01</t>
  </si>
  <si>
    <t>Clearing and Grubbing</t>
    <phoneticPr fontId="0" type="noConversion"/>
  </si>
  <si>
    <t>ha</t>
  </si>
  <si>
    <t>Removal  and grubbing of large trees and tree stumps</t>
    <phoneticPr fontId="0" type="noConversion"/>
  </si>
  <si>
    <t>Girth exceeding 1.0m up to and including 2m</t>
    <phoneticPr fontId="0" type="noConversion"/>
  </si>
  <si>
    <t>No.</t>
    <phoneticPr fontId="0" type="noConversion"/>
  </si>
  <si>
    <t>PS17.04</t>
  </si>
  <si>
    <t>Treatment of ant or termite holes with approved insecticide</t>
    <phoneticPr fontId="0" type="noConversion"/>
  </si>
  <si>
    <t>m2</t>
    <phoneticPr fontId="0" type="noConversion"/>
  </si>
  <si>
    <t>PS17.05</t>
  </si>
  <si>
    <t>Demolish existing concrete structures including all cleaning and disposal of debris to the satisfaction of the Engineer</t>
    <phoneticPr fontId="0" type="noConversion"/>
  </si>
  <si>
    <t>Masonry structures</t>
  </si>
  <si>
    <t>m3</t>
    <phoneticPr fontId="0" type="noConversion"/>
  </si>
  <si>
    <t>Concrete structures</t>
  </si>
  <si>
    <t>Gabions</t>
  </si>
  <si>
    <t>(d)</t>
  </si>
  <si>
    <t>Kerbs</t>
    <phoneticPr fontId="0" type="noConversion"/>
  </si>
  <si>
    <t xml:space="preserve">Sub Total-Section 1700 </t>
    <phoneticPr fontId="0" type="noConversion"/>
  </si>
  <si>
    <t>Section PS 1800: Day Works</t>
    <phoneticPr fontId="0" type="noConversion"/>
  </si>
  <si>
    <t>PS18.01</t>
  </si>
  <si>
    <t>Personnel during normal working hours</t>
  </si>
  <si>
    <t>Unskilled labour</t>
  </si>
  <si>
    <t>h</t>
  </si>
  <si>
    <t>Semi - skilled labour</t>
  </si>
  <si>
    <t>Skilled labour</t>
  </si>
  <si>
    <t>Ganger</t>
  </si>
  <si>
    <t>(e)</t>
  </si>
  <si>
    <t>Flagmen</t>
  </si>
  <si>
    <t>(f)</t>
  </si>
  <si>
    <t>Operators</t>
  </si>
  <si>
    <t>(g)</t>
  </si>
  <si>
    <t>Foremen</t>
  </si>
  <si>
    <t>(h)</t>
  </si>
  <si>
    <t>Surveyor</t>
  </si>
  <si>
    <t>(i)</t>
  </si>
  <si>
    <t>Lab technician</t>
  </si>
  <si>
    <t>PS18.02</t>
  </si>
  <si>
    <t>Personnel outside normal working hours</t>
    <phoneticPr fontId="0" type="noConversion"/>
  </si>
  <si>
    <t>Semi - skilled labour</t>
    <phoneticPr fontId="0" type="noConversion"/>
  </si>
  <si>
    <t>PS18.03</t>
  </si>
  <si>
    <t>Plant</t>
    <phoneticPr fontId="0" type="noConversion"/>
  </si>
  <si>
    <t xml:space="preserve">Tip Truck 6m³ </t>
  </si>
  <si>
    <t>Tip truck 10m³</t>
    <phoneticPr fontId="0" type="noConversion"/>
  </si>
  <si>
    <t>Motor grader (CAT 14G) complete with scarifier</t>
    <phoneticPr fontId="0" type="noConversion"/>
  </si>
  <si>
    <t>Wheeled loader (CAT 980G)</t>
  </si>
  <si>
    <t xml:space="preserve">Tractor-Loader-Backhoe (CAT 450) </t>
  </si>
  <si>
    <t>Water bowser – self-propelled (9000 litres)</t>
  </si>
  <si>
    <t>Vibratory roller</t>
  </si>
  <si>
    <t>Pneumatic roller</t>
  </si>
  <si>
    <t>Grid roller with tractor (5 - 7 tons)</t>
  </si>
  <si>
    <t>(j)</t>
  </si>
  <si>
    <t>Tractor (110 HP)</t>
  </si>
  <si>
    <t>(k)</t>
  </si>
  <si>
    <t>Tracked excavator (CAT 223)</t>
    <phoneticPr fontId="0" type="noConversion"/>
  </si>
  <si>
    <t>(l)</t>
  </si>
  <si>
    <t>Bulldozer (CAT D8R or equivalent)</t>
    <phoneticPr fontId="0" type="noConversion"/>
  </si>
  <si>
    <t>(m)</t>
  </si>
  <si>
    <t>Excavator (CAT 225)</t>
    <phoneticPr fontId="0" type="noConversion"/>
  </si>
  <si>
    <t>(n)</t>
  </si>
  <si>
    <t>Concrete mixer 15 HP 0.5 m³</t>
  </si>
  <si>
    <t>(o)</t>
  </si>
  <si>
    <t>Water Pump</t>
  </si>
  <si>
    <t>PS18.05a</t>
  </si>
  <si>
    <t>Light Duty Vehicle</t>
    <phoneticPr fontId="0" type="noConversion"/>
  </si>
  <si>
    <t>PS18.05b</t>
  </si>
  <si>
    <t>Flatbed truck</t>
    <phoneticPr fontId="0" type="noConversion"/>
  </si>
  <si>
    <t xml:space="preserve">Sub Total-Section 1800 </t>
    <phoneticPr fontId="0" type="noConversion"/>
  </si>
  <si>
    <t>Series 2000: Drainage</t>
    <phoneticPr fontId="0" type="noConversion"/>
  </si>
  <si>
    <t>Section 2100: Drains</t>
    <phoneticPr fontId="0" type="noConversion"/>
  </si>
  <si>
    <t>Excavation for open drains</t>
    <phoneticPr fontId="0" type="noConversion"/>
  </si>
  <si>
    <t>Excavating soft material situated within the following depth ranges below the surface level:</t>
  </si>
  <si>
    <t>0m up to 1.5m</t>
  </si>
  <si>
    <t>(ii)</t>
    <phoneticPr fontId="0" type="noConversion"/>
  </si>
  <si>
    <t>Exceeding 1.5m and up to 3.0m</t>
    <phoneticPr fontId="0" type="noConversion"/>
  </si>
  <si>
    <t>m3</t>
  </si>
  <si>
    <t>(iii)</t>
    <phoneticPr fontId="0" type="noConversion"/>
  </si>
  <si>
    <t>Exceeding 3.0m and up to 4.5m</t>
  </si>
  <si>
    <t>Extra over sub item 21.01(a) for excavation in hard material, irrespective of depth</t>
    <phoneticPr fontId="0" type="noConversion"/>
  </si>
  <si>
    <t xml:space="preserve">Sub Total-Section 2100 </t>
    <phoneticPr fontId="0" type="noConversion"/>
  </si>
  <si>
    <t>Section 2200: Prefabricated Culverts</t>
    <phoneticPr fontId="0" type="noConversion"/>
  </si>
  <si>
    <t>Excavation:</t>
  </si>
  <si>
    <t>(ii)</t>
  </si>
  <si>
    <t>Exceeding 1.5m and up to 3m</t>
  </si>
  <si>
    <t>Extra over sub item 22.01(a) for excavation in hard material, irrespective of depth</t>
    <phoneticPr fontId="0" type="noConversion"/>
  </si>
  <si>
    <t>Backfilling</t>
    <phoneticPr fontId="0" type="noConversion"/>
  </si>
  <si>
    <t>Using the excavated material</t>
    <phoneticPr fontId="0" type="noConversion"/>
  </si>
  <si>
    <t>Using imported selected material</t>
    <phoneticPr fontId="0" type="noConversion"/>
  </si>
  <si>
    <t>Concrete pipe culverts</t>
    <phoneticPr fontId="0" type="noConversion"/>
  </si>
  <si>
    <t>On Class C bedding precast concrete pipe</t>
    <phoneticPr fontId="0" type="noConversion"/>
  </si>
  <si>
    <t xml:space="preserve"> 600mm Diameter</t>
  </si>
  <si>
    <t>m</t>
  </si>
  <si>
    <t>900mm Diameter</t>
  </si>
  <si>
    <t>Removing and relaying Existing pipes (=&lt;900mm Dia)</t>
  </si>
  <si>
    <t>Removing and Stacking Existing Prefabricated Culverts (all Sizes)</t>
  </si>
  <si>
    <t xml:space="preserve">Plaster </t>
  </si>
  <si>
    <t>m2</t>
  </si>
  <si>
    <t>Service Ducts</t>
  </si>
  <si>
    <t>PVC - 110mm</t>
  </si>
  <si>
    <t>Culvert Cleaning</t>
  </si>
  <si>
    <t>Pipe culvert</t>
  </si>
  <si>
    <t>&lt; 600 mm Dia</t>
  </si>
  <si>
    <t>&gt; 600mm Dia</t>
  </si>
  <si>
    <t>Box Culverts</t>
  </si>
  <si>
    <t>&lt;900mm x 600mm</t>
  </si>
  <si>
    <t>&gt; 900mm x 600 mm</t>
  </si>
  <si>
    <t xml:space="preserve">Sub Total-Section 2200 </t>
    <phoneticPr fontId="0" type="noConversion"/>
  </si>
  <si>
    <t>Section 2500: Pitching, Stonework and Protection Against Erosion</t>
    <phoneticPr fontId="0" type="noConversion"/>
  </si>
  <si>
    <t>Stone pitching</t>
  </si>
  <si>
    <t>Grouted stone pitching</t>
  </si>
  <si>
    <t>Stone masonry walls:</t>
    <phoneticPr fontId="0" type="noConversion"/>
  </si>
  <si>
    <t>Cement-mortared stone walls</t>
    <phoneticPr fontId="0" type="noConversion"/>
  </si>
  <si>
    <t>(i) Check dams</t>
    <phoneticPr fontId="0" type="noConversion"/>
  </si>
  <si>
    <t>(ii) Masonry construction</t>
    <phoneticPr fontId="0" type="noConversion"/>
  </si>
  <si>
    <t>Provision of herbicide and ant poison;</t>
    <phoneticPr fontId="0" type="noConversion"/>
  </si>
  <si>
    <t>Provision of materials</t>
    <phoneticPr fontId="0" type="noConversion"/>
  </si>
  <si>
    <t>Prime Cost Sum</t>
  </si>
  <si>
    <t>Contractor's charges and profit added to the prime cost sum</t>
    <phoneticPr fontId="0" type="noConversion"/>
  </si>
  <si>
    <t xml:space="preserve">Sub Total-Section 2500 </t>
    <phoneticPr fontId="0" type="noConversion"/>
  </si>
  <si>
    <t>Series 3000: Earthworks and Pavement Layers of Gravel or Crushed Stone</t>
    <phoneticPr fontId="0" type="noConversion"/>
  </si>
  <si>
    <t>Section 3300: Mass Earthworks</t>
    <phoneticPr fontId="0" type="noConversion"/>
  </si>
  <si>
    <t>PS33.01</t>
  </si>
  <si>
    <t>Cut and borrow to fill including unlimited free haul:</t>
    <phoneticPr fontId="0" type="noConversion"/>
  </si>
  <si>
    <t>Gravel or soft material in compacted thickness of 300mm and less</t>
  </si>
  <si>
    <t>(ii)  Compacted to 90% or more of modified AASHTO density</t>
  </si>
  <si>
    <t>(ii)  Compacted to 93% or more of modified AASHTO density</t>
    <phoneticPr fontId="0" type="noConversion"/>
  </si>
  <si>
    <t>PS33.04</t>
  </si>
  <si>
    <t xml:space="preserve">Cut to spoil, including unlimited free haul </t>
    <phoneticPr fontId="0" type="noConversion"/>
  </si>
  <si>
    <t>(i) material obtained from any type of excavation</t>
    <phoneticPr fontId="0" type="noConversion"/>
  </si>
  <si>
    <t>(ii) rock within road alignment and drains</t>
    <phoneticPr fontId="0" type="noConversion"/>
  </si>
  <si>
    <t>River Training</t>
    <phoneticPr fontId="0" type="noConversion"/>
  </si>
  <si>
    <t>Spot repair earth road</t>
  </si>
  <si>
    <t>Grading Earth roads</t>
  </si>
  <si>
    <t>km</t>
    <phoneticPr fontId="0" type="noConversion"/>
  </si>
  <si>
    <t>PS33.17</t>
  </si>
  <si>
    <t>Reshaping earth road</t>
  </si>
  <si>
    <t>Rehabilitating earth road</t>
  </si>
  <si>
    <t>PS33.19</t>
  </si>
  <si>
    <t>Localised Gravelling of earth roads</t>
  </si>
  <si>
    <t xml:space="preserve">Sub Total-Section 3300 </t>
    <phoneticPr fontId="0" type="noConversion"/>
  </si>
  <si>
    <t xml:space="preserve">Series 6000: Structures </t>
    <phoneticPr fontId="0" type="noConversion"/>
  </si>
  <si>
    <t>Section 6100: Foundation For Structures</t>
  </si>
  <si>
    <t>Excavation</t>
  </si>
  <si>
    <t>Excavation in any material other than rock at any depth</t>
  </si>
  <si>
    <t>Excavation in rock at any depth</t>
  </si>
  <si>
    <t>Backfilling</t>
  </si>
  <si>
    <t>Utilizing imported material from excavation</t>
  </si>
  <si>
    <t>Soil-cement</t>
  </si>
  <si>
    <t xml:space="preserve">Sub Total-Section 6100 </t>
    <phoneticPr fontId="0" type="noConversion"/>
  </si>
  <si>
    <t>Section 6200: Falsework, Formwork And Concrete Finish</t>
    <phoneticPr fontId="0" type="noConversion"/>
  </si>
  <si>
    <t xml:space="preserve">Vertical formwork to provide,  F3 surface finish </t>
    <phoneticPr fontId="0" type="noConversion"/>
  </si>
  <si>
    <t xml:space="preserve">Horizontal formwork to provide,  F3 surface finish </t>
    <phoneticPr fontId="0" type="noConversion"/>
  </si>
  <si>
    <t xml:space="preserve">Sub Total-Section 6200 </t>
    <phoneticPr fontId="0" type="noConversion"/>
  </si>
  <si>
    <t>Section 6300: Steel Reinforcement For Structures</t>
    <phoneticPr fontId="0" type="noConversion"/>
  </si>
  <si>
    <t>Steel reinforcement for:</t>
  </si>
  <si>
    <t>Box culvert and wing walls</t>
  </si>
  <si>
    <t>(i)</t>
    <phoneticPr fontId="0" type="noConversion"/>
  </si>
  <si>
    <t xml:space="preserve">High-yield stress - steel bars </t>
  </si>
  <si>
    <t>Tonne</t>
  </si>
  <si>
    <t>Concrete Surfaced Roads</t>
  </si>
  <si>
    <t>Welded Steel Fabric</t>
  </si>
  <si>
    <t xml:space="preserve">Sub Total-Section 6300 </t>
    <phoneticPr fontId="0" type="noConversion"/>
  </si>
  <si>
    <t>Section 6400: Concrete For Structures</t>
    <phoneticPr fontId="0" type="noConversion"/>
  </si>
  <si>
    <t>Cast in situ concrete:</t>
    <phoneticPr fontId="0" type="noConversion"/>
  </si>
  <si>
    <t>Cast in situ Grade 30/20 concrete</t>
  </si>
  <si>
    <t>Box  Culverts</t>
  </si>
  <si>
    <t>Cast in situ Grade 20/20 concrete</t>
  </si>
  <si>
    <t>Concrete Surfaced roads</t>
  </si>
  <si>
    <t>Cast in situ Grade 15/20 concerete</t>
  </si>
  <si>
    <t>Foundation for structures</t>
  </si>
  <si>
    <t>Bedding for structures</t>
  </si>
  <si>
    <t xml:space="preserve">Sub Total-Section 6400 </t>
    <phoneticPr fontId="0" type="noConversion"/>
  </si>
  <si>
    <t>Section 6600:Joints, Bearing, Parapets and drainage for Structures</t>
  </si>
  <si>
    <t>Filled Joints</t>
  </si>
  <si>
    <t>Supply and Installation of 20mm thick compressible joint filler impregnated with bitumen</t>
  </si>
  <si>
    <t>Weep Holes</t>
  </si>
  <si>
    <t>PVC pipe - 75mm</t>
  </si>
  <si>
    <t xml:space="preserve">Sub Total-Section 6600 </t>
  </si>
  <si>
    <t>Section 7100: Testing Of Materials And Workmanship</t>
    <phoneticPr fontId="0" type="noConversion"/>
  </si>
  <si>
    <t>Other special tests requested by the Engineer:</t>
  </si>
  <si>
    <t>Cost of testing (prime cost sum)</t>
  </si>
  <si>
    <t>PC sum</t>
  </si>
  <si>
    <t>Charge on prime cost sum</t>
  </si>
  <si>
    <t xml:space="preserve">Sub Total - Section 7100 </t>
    <phoneticPr fontId="0" type="noConversion"/>
  </si>
  <si>
    <t>SUMMARY</t>
  </si>
  <si>
    <t>Total</t>
  </si>
  <si>
    <t>10% Contingency</t>
  </si>
  <si>
    <t xml:space="preserve">Subtotal </t>
  </si>
  <si>
    <t>Add 17.5% VAT</t>
  </si>
  <si>
    <t>Amount (MK)</t>
  </si>
  <si>
    <t>Rate (MK)</t>
  </si>
  <si>
    <t>Bid Price</t>
  </si>
  <si>
    <t>Construction of signboards: supply, installation, maintenance, immediate replacement if tampered with, and removal upon completion of works.</t>
  </si>
  <si>
    <t>Contractor’s Environmental Safeguards Obligations in line with Environmental &amp; Social Management Plans (online copy available on www.satcp.mw). Activity Rate(s) to include cost in overheads.</t>
  </si>
  <si>
    <t>Contractor’s Social Safeguards Obligations in line with Environmental &amp; Social Management Plans (online copy available on www.satcp.mw). Activity Rate(s) to include cost in overheads.</t>
  </si>
  <si>
    <t>Contractor’s Occupational Health, Sanitation &amp; Safety Safeguards Obligations in line with Environmental &amp; Social Management Plans (online copy available on www.satcp.mw). Activity Rate(s) to include relative cost in overheads.</t>
  </si>
  <si>
    <t>Drainage Pipes and weepholes</t>
  </si>
  <si>
    <t>LOT 6- Selected spot improvements and construction of box culverts on Mdeka - Chinyangute (UD) Feeder Roads (10.6 Kms) in Blantyre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</si>
</sst>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10" fontId="6" fillId="0" borderId="0" xfId="2" applyNumberFormat="1" applyFont="1" applyFill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0" fontId="4" fillId="0" borderId="0" xfId="2" applyNumberFormat="1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10" fontId="4" fillId="0" borderId="0" xfId="1" applyNumberFormat="1" applyFont="1" applyFill="1" applyBorder="1" applyAlignment="1">
      <alignment horizontal="center" vertical="center" wrapText="1"/>
    </xf>
    <xf numFmtId="9" fontId="6" fillId="0" borderId="0" xfId="1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4" fillId="0" borderId="1" xfId="1" quotePrefix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6" fillId="0" borderId="1" xfId="1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1" xfId="1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9" fontId="6" fillId="0" borderId="0" xfId="3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9" fontId="6" fillId="0" borderId="0" xfId="1" applyNumberFormat="1" applyFont="1" applyFill="1" applyBorder="1" applyAlignment="1">
      <alignment horizontal="center" vertical="center"/>
    </xf>
    <xf numFmtId="43" fontId="4" fillId="0" borderId="1" xfId="3" applyNumberFormat="1" applyFont="1" applyFill="1" applyBorder="1" applyAlignment="1">
      <alignment horizontal="center" vertical="center"/>
    </xf>
    <xf numFmtId="9" fontId="4" fillId="0" borderId="0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3" fontId="6" fillId="0" borderId="0" xfId="1" applyFont="1" applyFill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10" fontId="6" fillId="0" borderId="0" xfId="2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4" fillId="0" borderId="0" xfId="0" quotePrefix="1" applyFont="1" applyAlignment="1">
      <alignment horizontal="center" vertical="justify"/>
    </xf>
  </cellXfs>
  <cellStyles count="4">
    <cellStyle name="Comma" xfId="1" builtinId="3"/>
    <cellStyle name="Normal" xfId="0" builtinId="0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5"/>
  <sheetViews>
    <sheetView tabSelected="1" view="pageBreakPreview" zoomScale="90" zoomScaleNormal="90" zoomScaleSheetLayoutView="90" zoomScalePageLayoutView="70" workbookViewId="0">
      <selection activeCell="B2" sqref="B2:G2"/>
    </sheetView>
  </sheetViews>
  <sheetFormatPr defaultColWidth="9.08984375" defaultRowHeight="15.5" x14ac:dyDescent="0.35"/>
  <cols>
    <col min="1" max="1" width="2.1796875" style="9" customWidth="1"/>
    <col min="2" max="2" width="10.08984375" style="11" customWidth="1"/>
    <col min="3" max="3" width="63.90625" style="12" customWidth="1"/>
    <col min="4" max="4" width="11.6328125" style="4" customWidth="1"/>
    <col min="5" max="5" width="12.453125" style="5" customWidth="1"/>
    <col min="6" max="6" width="15.81640625" style="5" customWidth="1"/>
    <col min="7" max="7" width="19.81640625" style="5" customWidth="1"/>
    <col min="8" max="8" width="8.36328125" style="6" customWidth="1"/>
    <col min="9" max="9" width="18.36328125" style="7" bestFit="1" customWidth="1"/>
    <col min="10" max="10" width="20.54296875" style="8" customWidth="1"/>
    <col min="11" max="256" width="9.08984375" style="9"/>
    <col min="257" max="257" width="3.6328125" style="9" customWidth="1"/>
    <col min="258" max="258" width="14.36328125" style="9" customWidth="1"/>
    <col min="259" max="259" width="88.36328125" style="9" customWidth="1"/>
    <col min="260" max="260" width="11.6328125" style="9" customWidth="1"/>
    <col min="261" max="261" width="13.6328125" style="9" customWidth="1"/>
    <col min="262" max="262" width="17.08984375" style="9" customWidth="1"/>
    <col min="263" max="263" width="34.08984375" style="9" customWidth="1"/>
    <col min="264" max="264" width="8.36328125" style="9" customWidth="1"/>
    <col min="265" max="265" width="18.36328125" style="9" bestFit="1" customWidth="1"/>
    <col min="266" max="266" width="20.54296875" style="9" customWidth="1"/>
    <col min="267" max="512" width="9.08984375" style="9"/>
    <col min="513" max="513" width="3.6328125" style="9" customWidth="1"/>
    <col min="514" max="514" width="14.36328125" style="9" customWidth="1"/>
    <col min="515" max="515" width="88.36328125" style="9" customWidth="1"/>
    <col min="516" max="516" width="11.6328125" style="9" customWidth="1"/>
    <col min="517" max="517" width="13.6328125" style="9" customWidth="1"/>
    <col min="518" max="518" width="17.08984375" style="9" customWidth="1"/>
    <col min="519" max="519" width="34.08984375" style="9" customWidth="1"/>
    <col min="520" max="520" width="8.36328125" style="9" customWidth="1"/>
    <col min="521" max="521" width="18.36328125" style="9" bestFit="1" customWidth="1"/>
    <col min="522" max="522" width="20.54296875" style="9" customWidth="1"/>
    <col min="523" max="768" width="9.08984375" style="9"/>
    <col min="769" max="769" width="3.6328125" style="9" customWidth="1"/>
    <col min="770" max="770" width="14.36328125" style="9" customWidth="1"/>
    <col min="771" max="771" width="88.36328125" style="9" customWidth="1"/>
    <col min="772" max="772" width="11.6328125" style="9" customWidth="1"/>
    <col min="773" max="773" width="13.6328125" style="9" customWidth="1"/>
    <col min="774" max="774" width="17.08984375" style="9" customWidth="1"/>
    <col min="775" max="775" width="34.08984375" style="9" customWidth="1"/>
    <col min="776" max="776" width="8.36328125" style="9" customWidth="1"/>
    <col min="777" max="777" width="18.36328125" style="9" bestFit="1" customWidth="1"/>
    <col min="778" max="778" width="20.54296875" style="9" customWidth="1"/>
    <col min="779" max="1024" width="9.08984375" style="9"/>
    <col min="1025" max="1025" width="3.6328125" style="9" customWidth="1"/>
    <col min="1026" max="1026" width="14.36328125" style="9" customWidth="1"/>
    <col min="1027" max="1027" width="88.36328125" style="9" customWidth="1"/>
    <col min="1028" max="1028" width="11.6328125" style="9" customWidth="1"/>
    <col min="1029" max="1029" width="13.6328125" style="9" customWidth="1"/>
    <col min="1030" max="1030" width="17.08984375" style="9" customWidth="1"/>
    <col min="1031" max="1031" width="34.08984375" style="9" customWidth="1"/>
    <col min="1032" max="1032" width="8.36328125" style="9" customWidth="1"/>
    <col min="1033" max="1033" width="18.36328125" style="9" bestFit="1" customWidth="1"/>
    <col min="1034" max="1034" width="20.54296875" style="9" customWidth="1"/>
    <col min="1035" max="1280" width="9.08984375" style="9"/>
    <col min="1281" max="1281" width="3.6328125" style="9" customWidth="1"/>
    <col min="1282" max="1282" width="14.36328125" style="9" customWidth="1"/>
    <col min="1283" max="1283" width="88.36328125" style="9" customWidth="1"/>
    <col min="1284" max="1284" width="11.6328125" style="9" customWidth="1"/>
    <col min="1285" max="1285" width="13.6328125" style="9" customWidth="1"/>
    <col min="1286" max="1286" width="17.08984375" style="9" customWidth="1"/>
    <col min="1287" max="1287" width="34.08984375" style="9" customWidth="1"/>
    <col min="1288" max="1288" width="8.36328125" style="9" customWidth="1"/>
    <col min="1289" max="1289" width="18.36328125" style="9" bestFit="1" customWidth="1"/>
    <col min="1290" max="1290" width="20.54296875" style="9" customWidth="1"/>
    <col min="1291" max="1536" width="9.08984375" style="9"/>
    <col min="1537" max="1537" width="3.6328125" style="9" customWidth="1"/>
    <col min="1538" max="1538" width="14.36328125" style="9" customWidth="1"/>
    <col min="1539" max="1539" width="88.36328125" style="9" customWidth="1"/>
    <col min="1540" max="1540" width="11.6328125" style="9" customWidth="1"/>
    <col min="1541" max="1541" width="13.6328125" style="9" customWidth="1"/>
    <col min="1542" max="1542" width="17.08984375" style="9" customWidth="1"/>
    <col min="1543" max="1543" width="34.08984375" style="9" customWidth="1"/>
    <col min="1544" max="1544" width="8.36328125" style="9" customWidth="1"/>
    <col min="1545" max="1545" width="18.36328125" style="9" bestFit="1" customWidth="1"/>
    <col min="1546" max="1546" width="20.54296875" style="9" customWidth="1"/>
    <col min="1547" max="1792" width="9.08984375" style="9"/>
    <col min="1793" max="1793" width="3.6328125" style="9" customWidth="1"/>
    <col min="1794" max="1794" width="14.36328125" style="9" customWidth="1"/>
    <col min="1795" max="1795" width="88.36328125" style="9" customWidth="1"/>
    <col min="1796" max="1796" width="11.6328125" style="9" customWidth="1"/>
    <col min="1797" max="1797" width="13.6328125" style="9" customWidth="1"/>
    <col min="1798" max="1798" width="17.08984375" style="9" customWidth="1"/>
    <col min="1799" max="1799" width="34.08984375" style="9" customWidth="1"/>
    <col min="1800" max="1800" width="8.36328125" style="9" customWidth="1"/>
    <col min="1801" max="1801" width="18.36328125" style="9" bestFit="1" customWidth="1"/>
    <col min="1802" max="1802" width="20.54296875" style="9" customWidth="1"/>
    <col min="1803" max="2048" width="9.08984375" style="9"/>
    <col min="2049" max="2049" width="3.6328125" style="9" customWidth="1"/>
    <col min="2050" max="2050" width="14.36328125" style="9" customWidth="1"/>
    <col min="2051" max="2051" width="88.36328125" style="9" customWidth="1"/>
    <col min="2052" max="2052" width="11.6328125" style="9" customWidth="1"/>
    <col min="2053" max="2053" width="13.6328125" style="9" customWidth="1"/>
    <col min="2054" max="2054" width="17.08984375" style="9" customWidth="1"/>
    <col min="2055" max="2055" width="34.08984375" style="9" customWidth="1"/>
    <col min="2056" max="2056" width="8.36328125" style="9" customWidth="1"/>
    <col min="2057" max="2057" width="18.36328125" style="9" bestFit="1" customWidth="1"/>
    <col min="2058" max="2058" width="20.54296875" style="9" customWidth="1"/>
    <col min="2059" max="2304" width="9.08984375" style="9"/>
    <col min="2305" max="2305" width="3.6328125" style="9" customWidth="1"/>
    <col min="2306" max="2306" width="14.36328125" style="9" customWidth="1"/>
    <col min="2307" max="2307" width="88.36328125" style="9" customWidth="1"/>
    <col min="2308" max="2308" width="11.6328125" style="9" customWidth="1"/>
    <col min="2309" max="2309" width="13.6328125" style="9" customWidth="1"/>
    <col min="2310" max="2310" width="17.08984375" style="9" customWidth="1"/>
    <col min="2311" max="2311" width="34.08984375" style="9" customWidth="1"/>
    <col min="2312" max="2312" width="8.36328125" style="9" customWidth="1"/>
    <col min="2313" max="2313" width="18.36328125" style="9" bestFit="1" customWidth="1"/>
    <col min="2314" max="2314" width="20.54296875" style="9" customWidth="1"/>
    <col min="2315" max="2560" width="9.08984375" style="9"/>
    <col min="2561" max="2561" width="3.6328125" style="9" customWidth="1"/>
    <col min="2562" max="2562" width="14.36328125" style="9" customWidth="1"/>
    <col min="2563" max="2563" width="88.36328125" style="9" customWidth="1"/>
    <col min="2564" max="2564" width="11.6328125" style="9" customWidth="1"/>
    <col min="2565" max="2565" width="13.6328125" style="9" customWidth="1"/>
    <col min="2566" max="2566" width="17.08984375" style="9" customWidth="1"/>
    <col min="2567" max="2567" width="34.08984375" style="9" customWidth="1"/>
    <col min="2568" max="2568" width="8.36328125" style="9" customWidth="1"/>
    <col min="2569" max="2569" width="18.36328125" style="9" bestFit="1" customWidth="1"/>
    <col min="2570" max="2570" width="20.54296875" style="9" customWidth="1"/>
    <col min="2571" max="2816" width="9.08984375" style="9"/>
    <col min="2817" max="2817" width="3.6328125" style="9" customWidth="1"/>
    <col min="2818" max="2818" width="14.36328125" style="9" customWidth="1"/>
    <col min="2819" max="2819" width="88.36328125" style="9" customWidth="1"/>
    <col min="2820" max="2820" width="11.6328125" style="9" customWidth="1"/>
    <col min="2821" max="2821" width="13.6328125" style="9" customWidth="1"/>
    <col min="2822" max="2822" width="17.08984375" style="9" customWidth="1"/>
    <col min="2823" max="2823" width="34.08984375" style="9" customWidth="1"/>
    <col min="2824" max="2824" width="8.36328125" style="9" customWidth="1"/>
    <col min="2825" max="2825" width="18.36328125" style="9" bestFit="1" customWidth="1"/>
    <col min="2826" max="2826" width="20.54296875" style="9" customWidth="1"/>
    <col min="2827" max="3072" width="9.08984375" style="9"/>
    <col min="3073" max="3073" width="3.6328125" style="9" customWidth="1"/>
    <col min="3074" max="3074" width="14.36328125" style="9" customWidth="1"/>
    <col min="3075" max="3075" width="88.36328125" style="9" customWidth="1"/>
    <col min="3076" max="3076" width="11.6328125" style="9" customWidth="1"/>
    <col min="3077" max="3077" width="13.6328125" style="9" customWidth="1"/>
    <col min="3078" max="3078" width="17.08984375" style="9" customWidth="1"/>
    <col min="3079" max="3079" width="34.08984375" style="9" customWidth="1"/>
    <col min="3080" max="3080" width="8.36328125" style="9" customWidth="1"/>
    <col min="3081" max="3081" width="18.36328125" style="9" bestFit="1" customWidth="1"/>
    <col min="3082" max="3082" width="20.54296875" style="9" customWidth="1"/>
    <col min="3083" max="3328" width="9.08984375" style="9"/>
    <col min="3329" max="3329" width="3.6328125" style="9" customWidth="1"/>
    <col min="3330" max="3330" width="14.36328125" style="9" customWidth="1"/>
    <col min="3331" max="3331" width="88.36328125" style="9" customWidth="1"/>
    <col min="3332" max="3332" width="11.6328125" style="9" customWidth="1"/>
    <col min="3333" max="3333" width="13.6328125" style="9" customWidth="1"/>
    <col min="3334" max="3334" width="17.08984375" style="9" customWidth="1"/>
    <col min="3335" max="3335" width="34.08984375" style="9" customWidth="1"/>
    <col min="3336" max="3336" width="8.36328125" style="9" customWidth="1"/>
    <col min="3337" max="3337" width="18.36328125" style="9" bestFit="1" customWidth="1"/>
    <col min="3338" max="3338" width="20.54296875" style="9" customWidth="1"/>
    <col min="3339" max="3584" width="9.08984375" style="9"/>
    <col min="3585" max="3585" width="3.6328125" style="9" customWidth="1"/>
    <col min="3586" max="3586" width="14.36328125" style="9" customWidth="1"/>
    <col min="3587" max="3587" width="88.36328125" style="9" customWidth="1"/>
    <col min="3588" max="3588" width="11.6328125" style="9" customWidth="1"/>
    <col min="3589" max="3589" width="13.6328125" style="9" customWidth="1"/>
    <col min="3590" max="3590" width="17.08984375" style="9" customWidth="1"/>
    <col min="3591" max="3591" width="34.08984375" style="9" customWidth="1"/>
    <col min="3592" max="3592" width="8.36328125" style="9" customWidth="1"/>
    <col min="3593" max="3593" width="18.36328125" style="9" bestFit="1" customWidth="1"/>
    <col min="3594" max="3594" width="20.54296875" style="9" customWidth="1"/>
    <col min="3595" max="3840" width="9.08984375" style="9"/>
    <col min="3841" max="3841" width="3.6328125" style="9" customWidth="1"/>
    <col min="3842" max="3842" width="14.36328125" style="9" customWidth="1"/>
    <col min="3843" max="3843" width="88.36328125" style="9" customWidth="1"/>
    <col min="3844" max="3844" width="11.6328125" style="9" customWidth="1"/>
    <col min="3845" max="3845" width="13.6328125" style="9" customWidth="1"/>
    <col min="3846" max="3846" width="17.08984375" style="9" customWidth="1"/>
    <col min="3847" max="3847" width="34.08984375" style="9" customWidth="1"/>
    <col min="3848" max="3848" width="8.36328125" style="9" customWidth="1"/>
    <col min="3849" max="3849" width="18.36328125" style="9" bestFit="1" customWidth="1"/>
    <col min="3850" max="3850" width="20.54296875" style="9" customWidth="1"/>
    <col min="3851" max="4096" width="9.08984375" style="9"/>
    <col min="4097" max="4097" width="3.6328125" style="9" customWidth="1"/>
    <col min="4098" max="4098" width="14.36328125" style="9" customWidth="1"/>
    <col min="4099" max="4099" width="88.36328125" style="9" customWidth="1"/>
    <col min="4100" max="4100" width="11.6328125" style="9" customWidth="1"/>
    <col min="4101" max="4101" width="13.6328125" style="9" customWidth="1"/>
    <col min="4102" max="4102" width="17.08984375" style="9" customWidth="1"/>
    <col min="4103" max="4103" width="34.08984375" style="9" customWidth="1"/>
    <col min="4104" max="4104" width="8.36328125" style="9" customWidth="1"/>
    <col min="4105" max="4105" width="18.36328125" style="9" bestFit="1" customWidth="1"/>
    <col min="4106" max="4106" width="20.54296875" style="9" customWidth="1"/>
    <col min="4107" max="4352" width="9.08984375" style="9"/>
    <col min="4353" max="4353" width="3.6328125" style="9" customWidth="1"/>
    <col min="4354" max="4354" width="14.36328125" style="9" customWidth="1"/>
    <col min="4355" max="4355" width="88.36328125" style="9" customWidth="1"/>
    <col min="4356" max="4356" width="11.6328125" style="9" customWidth="1"/>
    <col min="4357" max="4357" width="13.6328125" style="9" customWidth="1"/>
    <col min="4358" max="4358" width="17.08984375" style="9" customWidth="1"/>
    <col min="4359" max="4359" width="34.08984375" style="9" customWidth="1"/>
    <col min="4360" max="4360" width="8.36328125" style="9" customWidth="1"/>
    <col min="4361" max="4361" width="18.36328125" style="9" bestFit="1" customWidth="1"/>
    <col min="4362" max="4362" width="20.54296875" style="9" customWidth="1"/>
    <col min="4363" max="4608" width="9.08984375" style="9"/>
    <col min="4609" max="4609" width="3.6328125" style="9" customWidth="1"/>
    <col min="4610" max="4610" width="14.36328125" style="9" customWidth="1"/>
    <col min="4611" max="4611" width="88.36328125" style="9" customWidth="1"/>
    <col min="4612" max="4612" width="11.6328125" style="9" customWidth="1"/>
    <col min="4613" max="4613" width="13.6328125" style="9" customWidth="1"/>
    <col min="4614" max="4614" width="17.08984375" style="9" customWidth="1"/>
    <col min="4615" max="4615" width="34.08984375" style="9" customWidth="1"/>
    <col min="4616" max="4616" width="8.36328125" style="9" customWidth="1"/>
    <col min="4617" max="4617" width="18.36328125" style="9" bestFit="1" customWidth="1"/>
    <col min="4618" max="4618" width="20.54296875" style="9" customWidth="1"/>
    <col min="4619" max="4864" width="9.08984375" style="9"/>
    <col min="4865" max="4865" width="3.6328125" style="9" customWidth="1"/>
    <col min="4866" max="4866" width="14.36328125" style="9" customWidth="1"/>
    <col min="4867" max="4867" width="88.36328125" style="9" customWidth="1"/>
    <col min="4868" max="4868" width="11.6328125" style="9" customWidth="1"/>
    <col min="4869" max="4869" width="13.6328125" style="9" customWidth="1"/>
    <col min="4870" max="4870" width="17.08984375" style="9" customWidth="1"/>
    <col min="4871" max="4871" width="34.08984375" style="9" customWidth="1"/>
    <col min="4872" max="4872" width="8.36328125" style="9" customWidth="1"/>
    <col min="4873" max="4873" width="18.36328125" style="9" bestFit="1" customWidth="1"/>
    <col min="4874" max="4874" width="20.54296875" style="9" customWidth="1"/>
    <col min="4875" max="5120" width="9.08984375" style="9"/>
    <col min="5121" max="5121" width="3.6328125" style="9" customWidth="1"/>
    <col min="5122" max="5122" width="14.36328125" style="9" customWidth="1"/>
    <col min="5123" max="5123" width="88.36328125" style="9" customWidth="1"/>
    <col min="5124" max="5124" width="11.6328125" style="9" customWidth="1"/>
    <col min="5125" max="5125" width="13.6328125" style="9" customWidth="1"/>
    <col min="5126" max="5126" width="17.08984375" style="9" customWidth="1"/>
    <col min="5127" max="5127" width="34.08984375" style="9" customWidth="1"/>
    <col min="5128" max="5128" width="8.36328125" style="9" customWidth="1"/>
    <col min="5129" max="5129" width="18.36328125" style="9" bestFit="1" customWidth="1"/>
    <col min="5130" max="5130" width="20.54296875" style="9" customWidth="1"/>
    <col min="5131" max="5376" width="9.08984375" style="9"/>
    <col min="5377" max="5377" width="3.6328125" style="9" customWidth="1"/>
    <col min="5378" max="5378" width="14.36328125" style="9" customWidth="1"/>
    <col min="5379" max="5379" width="88.36328125" style="9" customWidth="1"/>
    <col min="5380" max="5380" width="11.6328125" style="9" customWidth="1"/>
    <col min="5381" max="5381" width="13.6328125" style="9" customWidth="1"/>
    <col min="5382" max="5382" width="17.08984375" style="9" customWidth="1"/>
    <col min="5383" max="5383" width="34.08984375" style="9" customWidth="1"/>
    <col min="5384" max="5384" width="8.36328125" style="9" customWidth="1"/>
    <col min="5385" max="5385" width="18.36328125" style="9" bestFit="1" customWidth="1"/>
    <col min="5386" max="5386" width="20.54296875" style="9" customWidth="1"/>
    <col min="5387" max="5632" width="9.08984375" style="9"/>
    <col min="5633" max="5633" width="3.6328125" style="9" customWidth="1"/>
    <col min="5634" max="5634" width="14.36328125" style="9" customWidth="1"/>
    <col min="5635" max="5635" width="88.36328125" style="9" customWidth="1"/>
    <col min="5636" max="5636" width="11.6328125" style="9" customWidth="1"/>
    <col min="5637" max="5637" width="13.6328125" style="9" customWidth="1"/>
    <col min="5638" max="5638" width="17.08984375" style="9" customWidth="1"/>
    <col min="5639" max="5639" width="34.08984375" style="9" customWidth="1"/>
    <col min="5640" max="5640" width="8.36328125" style="9" customWidth="1"/>
    <col min="5641" max="5641" width="18.36328125" style="9" bestFit="1" customWidth="1"/>
    <col min="5642" max="5642" width="20.54296875" style="9" customWidth="1"/>
    <col min="5643" max="5888" width="9.08984375" style="9"/>
    <col min="5889" max="5889" width="3.6328125" style="9" customWidth="1"/>
    <col min="5890" max="5890" width="14.36328125" style="9" customWidth="1"/>
    <col min="5891" max="5891" width="88.36328125" style="9" customWidth="1"/>
    <col min="5892" max="5892" width="11.6328125" style="9" customWidth="1"/>
    <col min="5893" max="5893" width="13.6328125" style="9" customWidth="1"/>
    <col min="5894" max="5894" width="17.08984375" style="9" customWidth="1"/>
    <col min="5895" max="5895" width="34.08984375" style="9" customWidth="1"/>
    <col min="5896" max="5896" width="8.36328125" style="9" customWidth="1"/>
    <col min="5897" max="5897" width="18.36328125" style="9" bestFit="1" customWidth="1"/>
    <col min="5898" max="5898" width="20.54296875" style="9" customWidth="1"/>
    <col min="5899" max="6144" width="9.08984375" style="9"/>
    <col min="6145" max="6145" width="3.6328125" style="9" customWidth="1"/>
    <col min="6146" max="6146" width="14.36328125" style="9" customWidth="1"/>
    <col min="6147" max="6147" width="88.36328125" style="9" customWidth="1"/>
    <col min="6148" max="6148" width="11.6328125" style="9" customWidth="1"/>
    <col min="6149" max="6149" width="13.6328125" style="9" customWidth="1"/>
    <col min="6150" max="6150" width="17.08984375" style="9" customWidth="1"/>
    <col min="6151" max="6151" width="34.08984375" style="9" customWidth="1"/>
    <col min="6152" max="6152" width="8.36328125" style="9" customWidth="1"/>
    <col min="6153" max="6153" width="18.36328125" style="9" bestFit="1" customWidth="1"/>
    <col min="6154" max="6154" width="20.54296875" style="9" customWidth="1"/>
    <col min="6155" max="6400" width="9.08984375" style="9"/>
    <col min="6401" max="6401" width="3.6328125" style="9" customWidth="1"/>
    <col min="6402" max="6402" width="14.36328125" style="9" customWidth="1"/>
    <col min="6403" max="6403" width="88.36328125" style="9" customWidth="1"/>
    <col min="6404" max="6404" width="11.6328125" style="9" customWidth="1"/>
    <col min="6405" max="6405" width="13.6328125" style="9" customWidth="1"/>
    <col min="6406" max="6406" width="17.08984375" style="9" customWidth="1"/>
    <col min="6407" max="6407" width="34.08984375" style="9" customWidth="1"/>
    <col min="6408" max="6408" width="8.36328125" style="9" customWidth="1"/>
    <col min="6409" max="6409" width="18.36328125" style="9" bestFit="1" customWidth="1"/>
    <col min="6410" max="6410" width="20.54296875" style="9" customWidth="1"/>
    <col min="6411" max="6656" width="9.08984375" style="9"/>
    <col min="6657" max="6657" width="3.6328125" style="9" customWidth="1"/>
    <col min="6658" max="6658" width="14.36328125" style="9" customWidth="1"/>
    <col min="6659" max="6659" width="88.36328125" style="9" customWidth="1"/>
    <col min="6660" max="6660" width="11.6328125" style="9" customWidth="1"/>
    <col min="6661" max="6661" width="13.6328125" style="9" customWidth="1"/>
    <col min="6662" max="6662" width="17.08984375" style="9" customWidth="1"/>
    <col min="6663" max="6663" width="34.08984375" style="9" customWidth="1"/>
    <col min="6664" max="6664" width="8.36328125" style="9" customWidth="1"/>
    <col min="6665" max="6665" width="18.36328125" style="9" bestFit="1" customWidth="1"/>
    <col min="6666" max="6666" width="20.54296875" style="9" customWidth="1"/>
    <col min="6667" max="6912" width="9.08984375" style="9"/>
    <col min="6913" max="6913" width="3.6328125" style="9" customWidth="1"/>
    <col min="6914" max="6914" width="14.36328125" style="9" customWidth="1"/>
    <col min="6915" max="6915" width="88.36328125" style="9" customWidth="1"/>
    <col min="6916" max="6916" width="11.6328125" style="9" customWidth="1"/>
    <col min="6917" max="6917" width="13.6328125" style="9" customWidth="1"/>
    <col min="6918" max="6918" width="17.08984375" style="9" customWidth="1"/>
    <col min="6919" max="6919" width="34.08984375" style="9" customWidth="1"/>
    <col min="6920" max="6920" width="8.36328125" style="9" customWidth="1"/>
    <col min="6921" max="6921" width="18.36328125" style="9" bestFit="1" customWidth="1"/>
    <col min="6922" max="6922" width="20.54296875" style="9" customWidth="1"/>
    <col min="6923" max="7168" width="9.08984375" style="9"/>
    <col min="7169" max="7169" width="3.6328125" style="9" customWidth="1"/>
    <col min="7170" max="7170" width="14.36328125" style="9" customWidth="1"/>
    <col min="7171" max="7171" width="88.36328125" style="9" customWidth="1"/>
    <col min="7172" max="7172" width="11.6328125" style="9" customWidth="1"/>
    <col min="7173" max="7173" width="13.6328125" style="9" customWidth="1"/>
    <col min="7174" max="7174" width="17.08984375" style="9" customWidth="1"/>
    <col min="7175" max="7175" width="34.08984375" style="9" customWidth="1"/>
    <col min="7176" max="7176" width="8.36328125" style="9" customWidth="1"/>
    <col min="7177" max="7177" width="18.36328125" style="9" bestFit="1" customWidth="1"/>
    <col min="7178" max="7178" width="20.54296875" style="9" customWidth="1"/>
    <col min="7179" max="7424" width="9.08984375" style="9"/>
    <col min="7425" max="7425" width="3.6328125" style="9" customWidth="1"/>
    <col min="7426" max="7426" width="14.36328125" style="9" customWidth="1"/>
    <col min="7427" max="7427" width="88.36328125" style="9" customWidth="1"/>
    <col min="7428" max="7428" width="11.6328125" style="9" customWidth="1"/>
    <col min="7429" max="7429" width="13.6328125" style="9" customWidth="1"/>
    <col min="7430" max="7430" width="17.08984375" style="9" customWidth="1"/>
    <col min="7431" max="7431" width="34.08984375" style="9" customWidth="1"/>
    <col min="7432" max="7432" width="8.36328125" style="9" customWidth="1"/>
    <col min="7433" max="7433" width="18.36328125" style="9" bestFit="1" customWidth="1"/>
    <col min="7434" max="7434" width="20.54296875" style="9" customWidth="1"/>
    <col min="7435" max="7680" width="9.08984375" style="9"/>
    <col min="7681" max="7681" width="3.6328125" style="9" customWidth="1"/>
    <col min="7682" max="7682" width="14.36328125" style="9" customWidth="1"/>
    <col min="7683" max="7683" width="88.36328125" style="9" customWidth="1"/>
    <col min="7684" max="7684" width="11.6328125" style="9" customWidth="1"/>
    <col min="7685" max="7685" width="13.6328125" style="9" customWidth="1"/>
    <col min="7686" max="7686" width="17.08984375" style="9" customWidth="1"/>
    <col min="7687" max="7687" width="34.08984375" style="9" customWidth="1"/>
    <col min="7688" max="7688" width="8.36328125" style="9" customWidth="1"/>
    <col min="7689" max="7689" width="18.36328125" style="9" bestFit="1" customWidth="1"/>
    <col min="7690" max="7690" width="20.54296875" style="9" customWidth="1"/>
    <col min="7691" max="7936" width="9.08984375" style="9"/>
    <col min="7937" max="7937" width="3.6328125" style="9" customWidth="1"/>
    <col min="7938" max="7938" width="14.36328125" style="9" customWidth="1"/>
    <col min="7939" max="7939" width="88.36328125" style="9" customWidth="1"/>
    <col min="7940" max="7940" width="11.6328125" style="9" customWidth="1"/>
    <col min="7941" max="7941" width="13.6328125" style="9" customWidth="1"/>
    <col min="7942" max="7942" width="17.08984375" style="9" customWidth="1"/>
    <col min="7943" max="7943" width="34.08984375" style="9" customWidth="1"/>
    <col min="7944" max="7944" width="8.36328125" style="9" customWidth="1"/>
    <col min="7945" max="7945" width="18.36328125" style="9" bestFit="1" customWidth="1"/>
    <col min="7946" max="7946" width="20.54296875" style="9" customWidth="1"/>
    <col min="7947" max="8192" width="9.08984375" style="9"/>
    <col min="8193" max="8193" width="3.6328125" style="9" customWidth="1"/>
    <col min="8194" max="8194" width="14.36328125" style="9" customWidth="1"/>
    <col min="8195" max="8195" width="88.36328125" style="9" customWidth="1"/>
    <col min="8196" max="8196" width="11.6328125" style="9" customWidth="1"/>
    <col min="8197" max="8197" width="13.6328125" style="9" customWidth="1"/>
    <col min="8198" max="8198" width="17.08984375" style="9" customWidth="1"/>
    <col min="8199" max="8199" width="34.08984375" style="9" customWidth="1"/>
    <col min="8200" max="8200" width="8.36328125" style="9" customWidth="1"/>
    <col min="8201" max="8201" width="18.36328125" style="9" bestFit="1" customWidth="1"/>
    <col min="8202" max="8202" width="20.54296875" style="9" customWidth="1"/>
    <col min="8203" max="8448" width="9.08984375" style="9"/>
    <col min="8449" max="8449" width="3.6328125" style="9" customWidth="1"/>
    <col min="8450" max="8450" width="14.36328125" style="9" customWidth="1"/>
    <col min="8451" max="8451" width="88.36328125" style="9" customWidth="1"/>
    <col min="8452" max="8452" width="11.6328125" style="9" customWidth="1"/>
    <col min="8453" max="8453" width="13.6328125" style="9" customWidth="1"/>
    <col min="8454" max="8454" width="17.08984375" style="9" customWidth="1"/>
    <col min="8455" max="8455" width="34.08984375" style="9" customWidth="1"/>
    <col min="8456" max="8456" width="8.36328125" style="9" customWidth="1"/>
    <col min="8457" max="8457" width="18.36328125" style="9" bestFit="1" customWidth="1"/>
    <col min="8458" max="8458" width="20.54296875" style="9" customWidth="1"/>
    <col min="8459" max="8704" width="9.08984375" style="9"/>
    <col min="8705" max="8705" width="3.6328125" style="9" customWidth="1"/>
    <col min="8706" max="8706" width="14.36328125" style="9" customWidth="1"/>
    <col min="8707" max="8707" width="88.36328125" style="9" customWidth="1"/>
    <col min="8708" max="8708" width="11.6328125" style="9" customWidth="1"/>
    <col min="8709" max="8709" width="13.6328125" style="9" customWidth="1"/>
    <col min="8710" max="8710" width="17.08984375" style="9" customWidth="1"/>
    <col min="8711" max="8711" width="34.08984375" style="9" customWidth="1"/>
    <col min="8712" max="8712" width="8.36328125" style="9" customWidth="1"/>
    <col min="8713" max="8713" width="18.36328125" style="9" bestFit="1" customWidth="1"/>
    <col min="8714" max="8714" width="20.54296875" style="9" customWidth="1"/>
    <col min="8715" max="8960" width="9.08984375" style="9"/>
    <col min="8961" max="8961" width="3.6328125" style="9" customWidth="1"/>
    <col min="8962" max="8962" width="14.36328125" style="9" customWidth="1"/>
    <col min="8963" max="8963" width="88.36328125" style="9" customWidth="1"/>
    <col min="8964" max="8964" width="11.6328125" style="9" customWidth="1"/>
    <col min="8965" max="8965" width="13.6328125" style="9" customWidth="1"/>
    <col min="8966" max="8966" width="17.08984375" style="9" customWidth="1"/>
    <col min="8967" max="8967" width="34.08984375" style="9" customWidth="1"/>
    <col min="8968" max="8968" width="8.36328125" style="9" customWidth="1"/>
    <col min="8969" max="8969" width="18.36328125" style="9" bestFit="1" customWidth="1"/>
    <col min="8970" max="8970" width="20.54296875" style="9" customWidth="1"/>
    <col min="8971" max="9216" width="9.08984375" style="9"/>
    <col min="9217" max="9217" width="3.6328125" style="9" customWidth="1"/>
    <col min="9218" max="9218" width="14.36328125" style="9" customWidth="1"/>
    <col min="9219" max="9219" width="88.36328125" style="9" customWidth="1"/>
    <col min="9220" max="9220" width="11.6328125" style="9" customWidth="1"/>
    <col min="9221" max="9221" width="13.6328125" style="9" customWidth="1"/>
    <col min="9222" max="9222" width="17.08984375" style="9" customWidth="1"/>
    <col min="9223" max="9223" width="34.08984375" style="9" customWidth="1"/>
    <col min="9224" max="9224" width="8.36328125" style="9" customWidth="1"/>
    <col min="9225" max="9225" width="18.36328125" style="9" bestFit="1" customWidth="1"/>
    <col min="9226" max="9226" width="20.54296875" style="9" customWidth="1"/>
    <col min="9227" max="9472" width="9.08984375" style="9"/>
    <col min="9473" max="9473" width="3.6328125" style="9" customWidth="1"/>
    <col min="9474" max="9474" width="14.36328125" style="9" customWidth="1"/>
    <col min="9475" max="9475" width="88.36328125" style="9" customWidth="1"/>
    <col min="9476" max="9476" width="11.6328125" style="9" customWidth="1"/>
    <col min="9477" max="9477" width="13.6328125" style="9" customWidth="1"/>
    <col min="9478" max="9478" width="17.08984375" style="9" customWidth="1"/>
    <col min="9479" max="9479" width="34.08984375" style="9" customWidth="1"/>
    <col min="9480" max="9480" width="8.36328125" style="9" customWidth="1"/>
    <col min="9481" max="9481" width="18.36328125" style="9" bestFit="1" customWidth="1"/>
    <col min="9482" max="9482" width="20.54296875" style="9" customWidth="1"/>
    <col min="9483" max="9728" width="9.08984375" style="9"/>
    <col min="9729" max="9729" width="3.6328125" style="9" customWidth="1"/>
    <col min="9730" max="9730" width="14.36328125" style="9" customWidth="1"/>
    <col min="9731" max="9731" width="88.36328125" style="9" customWidth="1"/>
    <col min="9732" max="9732" width="11.6328125" style="9" customWidth="1"/>
    <col min="9733" max="9733" width="13.6328125" style="9" customWidth="1"/>
    <col min="9734" max="9734" width="17.08984375" style="9" customWidth="1"/>
    <col min="9735" max="9735" width="34.08984375" style="9" customWidth="1"/>
    <col min="9736" max="9736" width="8.36328125" style="9" customWidth="1"/>
    <col min="9737" max="9737" width="18.36328125" style="9" bestFit="1" customWidth="1"/>
    <col min="9738" max="9738" width="20.54296875" style="9" customWidth="1"/>
    <col min="9739" max="9984" width="9.08984375" style="9"/>
    <col min="9985" max="9985" width="3.6328125" style="9" customWidth="1"/>
    <col min="9986" max="9986" width="14.36328125" style="9" customWidth="1"/>
    <col min="9987" max="9987" width="88.36328125" style="9" customWidth="1"/>
    <col min="9988" max="9988" width="11.6328125" style="9" customWidth="1"/>
    <col min="9989" max="9989" width="13.6328125" style="9" customWidth="1"/>
    <col min="9990" max="9990" width="17.08984375" style="9" customWidth="1"/>
    <col min="9991" max="9991" width="34.08984375" style="9" customWidth="1"/>
    <col min="9992" max="9992" width="8.36328125" style="9" customWidth="1"/>
    <col min="9993" max="9993" width="18.36328125" style="9" bestFit="1" customWidth="1"/>
    <col min="9994" max="9994" width="20.54296875" style="9" customWidth="1"/>
    <col min="9995" max="10240" width="9.08984375" style="9"/>
    <col min="10241" max="10241" width="3.6328125" style="9" customWidth="1"/>
    <col min="10242" max="10242" width="14.36328125" style="9" customWidth="1"/>
    <col min="10243" max="10243" width="88.36328125" style="9" customWidth="1"/>
    <col min="10244" max="10244" width="11.6328125" style="9" customWidth="1"/>
    <col min="10245" max="10245" width="13.6328125" style="9" customWidth="1"/>
    <col min="10246" max="10246" width="17.08984375" style="9" customWidth="1"/>
    <col min="10247" max="10247" width="34.08984375" style="9" customWidth="1"/>
    <col min="10248" max="10248" width="8.36328125" style="9" customWidth="1"/>
    <col min="10249" max="10249" width="18.36328125" style="9" bestFit="1" customWidth="1"/>
    <col min="10250" max="10250" width="20.54296875" style="9" customWidth="1"/>
    <col min="10251" max="10496" width="9.08984375" style="9"/>
    <col min="10497" max="10497" width="3.6328125" style="9" customWidth="1"/>
    <col min="10498" max="10498" width="14.36328125" style="9" customWidth="1"/>
    <col min="10499" max="10499" width="88.36328125" style="9" customWidth="1"/>
    <col min="10500" max="10500" width="11.6328125" style="9" customWidth="1"/>
    <col min="10501" max="10501" width="13.6328125" style="9" customWidth="1"/>
    <col min="10502" max="10502" width="17.08984375" style="9" customWidth="1"/>
    <col min="10503" max="10503" width="34.08984375" style="9" customWidth="1"/>
    <col min="10504" max="10504" width="8.36328125" style="9" customWidth="1"/>
    <col min="10505" max="10505" width="18.36328125" style="9" bestFit="1" customWidth="1"/>
    <col min="10506" max="10506" width="20.54296875" style="9" customWidth="1"/>
    <col min="10507" max="10752" width="9.08984375" style="9"/>
    <col min="10753" max="10753" width="3.6328125" style="9" customWidth="1"/>
    <col min="10754" max="10754" width="14.36328125" style="9" customWidth="1"/>
    <col min="10755" max="10755" width="88.36328125" style="9" customWidth="1"/>
    <col min="10756" max="10756" width="11.6328125" style="9" customWidth="1"/>
    <col min="10757" max="10757" width="13.6328125" style="9" customWidth="1"/>
    <col min="10758" max="10758" width="17.08984375" style="9" customWidth="1"/>
    <col min="10759" max="10759" width="34.08984375" style="9" customWidth="1"/>
    <col min="10760" max="10760" width="8.36328125" style="9" customWidth="1"/>
    <col min="10761" max="10761" width="18.36328125" style="9" bestFit="1" customWidth="1"/>
    <col min="10762" max="10762" width="20.54296875" style="9" customWidth="1"/>
    <col min="10763" max="11008" width="9.08984375" style="9"/>
    <col min="11009" max="11009" width="3.6328125" style="9" customWidth="1"/>
    <col min="11010" max="11010" width="14.36328125" style="9" customWidth="1"/>
    <col min="11011" max="11011" width="88.36328125" style="9" customWidth="1"/>
    <col min="11012" max="11012" width="11.6328125" style="9" customWidth="1"/>
    <col min="11013" max="11013" width="13.6328125" style="9" customWidth="1"/>
    <col min="11014" max="11014" width="17.08984375" style="9" customWidth="1"/>
    <col min="11015" max="11015" width="34.08984375" style="9" customWidth="1"/>
    <col min="11016" max="11016" width="8.36328125" style="9" customWidth="1"/>
    <col min="11017" max="11017" width="18.36328125" style="9" bestFit="1" customWidth="1"/>
    <col min="11018" max="11018" width="20.54296875" style="9" customWidth="1"/>
    <col min="11019" max="11264" width="9.08984375" style="9"/>
    <col min="11265" max="11265" width="3.6328125" style="9" customWidth="1"/>
    <col min="11266" max="11266" width="14.36328125" style="9" customWidth="1"/>
    <col min="11267" max="11267" width="88.36328125" style="9" customWidth="1"/>
    <col min="11268" max="11268" width="11.6328125" style="9" customWidth="1"/>
    <col min="11269" max="11269" width="13.6328125" style="9" customWidth="1"/>
    <col min="11270" max="11270" width="17.08984375" style="9" customWidth="1"/>
    <col min="11271" max="11271" width="34.08984375" style="9" customWidth="1"/>
    <col min="11272" max="11272" width="8.36328125" style="9" customWidth="1"/>
    <col min="11273" max="11273" width="18.36328125" style="9" bestFit="1" customWidth="1"/>
    <col min="11274" max="11274" width="20.54296875" style="9" customWidth="1"/>
    <col min="11275" max="11520" width="9.08984375" style="9"/>
    <col min="11521" max="11521" width="3.6328125" style="9" customWidth="1"/>
    <col min="11522" max="11522" width="14.36328125" style="9" customWidth="1"/>
    <col min="11523" max="11523" width="88.36328125" style="9" customWidth="1"/>
    <col min="11524" max="11524" width="11.6328125" style="9" customWidth="1"/>
    <col min="11525" max="11525" width="13.6328125" style="9" customWidth="1"/>
    <col min="11526" max="11526" width="17.08984375" style="9" customWidth="1"/>
    <col min="11527" max="11527" width="34.08984375" style="9" customWidth="1"/>
    <col min="11528" max="11528" width="8.36328125" style="9" customWidth="1"/>
    <col min="11529" max="11529" width="18.36328125" style="9" bestFit="1" customWidth="1"/>
    <col min="11530" max="11530" width="20.54296875" style="9" customWidth="1"/>
    <col min="11531" max="11776" width="9.08984375" style="9"/>
    <col min="11777" max="11777" width="3.6328125" style="9" customWidth="1"/>
    <col min="11778" max="11778" width="14.36328125" style="9" customWidth="1"/>
    <col min="11779" max="11779" width="88.36328125" style="9" customWidth="1"/>
    <col min="11780" max="11780" width="11.6328125" style="9" customWidth="1"/>
    <col min="11781" max="11781" width="13.6328125" style="9" customWidth="1"/>
    <col min="11782" max="11782" width="17.08984375" style="9" customWidth="1"/>
    <col min="11783" max="11783" width="34.08984375" style="9" customWidth="1"/>
    <col min="11784" max="11784" width="8.36328125" style="9" customWidth="1"/>
    <col min="11785" max="11785" width="18.36328125" style="9" bestFit="1" customWidth="1"/>
    <col min="11786" max="11786" width="20.54296875" style="9" customWidth="1"/>
    <col min="11787" max="12032" width="9.08984375" style="9"/>
    <col min="12033" max="12033" width="3.6328125" style="9" customWidth="1"/>
    <col min="12034" max="12034" width="14.36328125" style="9" customWidth="1"/>
    <col min="12035" max="12035" width="88.36328125" style="9" customWidth="1"/>
    <col min="12036" max="12036" width="11.6328125" style="9" customWidth="1"/>
    <col min="12037" max="12037" width="13.6328125" style="9" customWidth="1"/>
    <col min="12038" max="12038" width="17.08984375" style="9" customWidth="1"/>
    <col min="12039" max="12039" width="34.08984375" style="9" customWidth="1"/>
    <col min="12040" max="12040" width="8.36328125" style="9" customWidth="1"/>
    <col min="12041" max="12041" width="18.36328125" style="9" bestFit="1" customWidth="1"/>
    <col min="12042" max="12042" width="20.54296875" style="9" customWidth="1"/>
    <col min="12043" max="12288" width="9.08984375" style="9"/>
    <col min="12289" max="12289" width="3.6328125" style="9" customWidth="1"/>
    <col min="12290" max="12290" width="14.36328125" style="9" customWidth="1"/>
    <col min="12291" max="12291" width="88.36328125" style="9" customWidth="1"/>
    <col min="12292" max="12292" width="11.6328125" style="9" customWidth="1"/>
    <col min="12293" max="12293" width="13.6328125" style="9" customWidth="1"/>
    <col min="12294" max="12294" width="17.08984375" style="9" customWidth="1"/>
    <col min="12295" max="12295" width="34.08984375" style="9" customWidth="1"/>
    <col min="12296" max="12296" width="8.36328125" style="9" customWidth="1"/>
    <col min="12297" max="12297" width="18.36328125" style="9" bestFit="1" customWidth="1"/>
    <col min="12298" max="12298" width="20.54296875" style="9" customWidth="1"/>
    <col min="12299" max="12544" width="9.08984375" style="9"/>
    <col min="12545" max="12545" width="3.6328125" style="9" customWidth="1"/>
    <col min="12546" max="12546" width="14.36328125" style="9" customWidth="1"/>
    <col min="12547" max="12547" width="88.36328125" style="9" customWidth="1"/>
    <col min="12548" max="12548" width="11.6328125" style="9" customWidth="1"/>
    <col min="12549" max="12549" width="13.6328125" style="9" customWidth="1"/>
    <col min="12550" max="12550" width="17.08984375" style="9" customWidth="1"/>
    <col min="12551" max="12551" width="34.08984375" style="9" customWidth="1"/>
    <col min="12552" max="12552" width="8.36328125" style="9" customWidth="1"/>
    <col min="12553" max="12553" width="18.36328125" style="9" bestFit="1" customWidth="1"/>
    <col min="12554" max="12554" width="20.54296875" style="9" customWidth="1"/>
    <col min="12555" max="12800" width="9.08984375" style="9"/>
    <col min="12801" max="12801" width="3.6328125" style="9" customWidth="1"/>
    <col min="12802" max="12802" width="14.36328125" style="9" customWidth="1"/>
    <col min="12803" max="12803" width="88.36328125" style="9" customWidth="1"/>
    <col min="12804" max="12804" width="11.6328125" style="9" customWidth="1"/>
    <col min="12805" max="12805" width="13.6328125" style="9" customWidth="1"/>
    <col min="12806" max="12806" width="17.08984375" style="9" customWidth="1"/>
    <col min="12807" max="12807" width="34.08984375" style="9" customWidth="1"/>
    <col min="12808" max="12808" width="8.36328125" style="9" customWidth="1"/>
    <col min="12809" max="12809" width="18.36328125" style="9" bestFit="1" customWidth="1"/>
    <col min="12810" max="12810" width="20.54296875" style="9" customWidth="1"/>
    <col min="12811" max="13056" width="9.08984375" style="9"/>
    <col min="13057" max="13057" width="3.6328125" style="9" customWidth="1"/>
    <col min="13058" max="13058" width="14.36328125" style="9" customWidth="1"/>
    <col min="13059" max="13059" width="88.36328125" style="9" customWidth="1"/>
    <col min="13060" max="13060" width="11.6328125" style="9" customWidth="1"/>
    <col min="13061" max="13061" width="13.6328125" style="9" customWidth="1"/>
    <col min="13062" max="13062" width="17.08984375" style="9" customWidth="1"/>
    <col min="13063" max="13063" width="34.08984375" style="9" customWidth="1"/>
    <col min="13064" max="13064" width="8.36328125" style="9" customWidth="1"/>
    <col min="13065" max="13065" width="18.36328125" style="9" bestFit="1" customWidth="1"/>
    <col min="13066" max="13066" width="20.54296875" style="9" customWidth="1"/>
    <col min="13067" max="13312" width="9.08984375" style="9"/>
    <col min="13313" max="13313" width="3.6328125" style="9" customWidth="1"/>
    <col min="13314" max="13314" width="14.36328125" style="9" customWidth="1"/>
    <col min="13315" max="13315" width="88.36328125" style="9" customWidth="1"/>
    <col min="13316" max="13316" width="11.6328125" style="9" customWidth="1"/>
    <col min="13317" max="13317" width="13.6328125" style="9" customWidth="1"/>
    <col min="13318" max="13318" width="17.08984375" style="9" customWidth="1"/>
    <col min="13319" max="13319" width="34.08984375" style="9" customWidth="1"/>
    <col min="13320" max="13320" width="8.36328125" style="9" customWidth="1"/>
    <col min="13321" max="13321" width="18.36328125" style="9" bestFit="1" customWidth="1"/>
    <col min="13322" max="13322" width="20.54296875" style="9" customWidth="1"/>
    <col min="13323" max="13568" width="9.08984375" style="9"/>
    <col min="13569" max="13569" width="3.6328125" style="9" customWidth="1"/>
    <col min="13570" max="13570" width="14.36328125" style="9" customWidth="1"/>
    <col min="13571" max="13571" width="88.36328125" style="9" customWidth="1"/>
    <col min="13572" max="13572" width="11.6328125" style="9" customWidth="1"/>
    <col min="13573" max="13573" width="13.6328125" style="9" customWidth="1"/>
    <col min="13574" max="13574" width="17.08984375" style="9" customWidth="1"/>
    <col min="13575" max="13575" width="34.08984375" style="9" customWidth="1"/>
    <col min="13576" max="13576" width="8.36328125" style="9" customWidth="1"/>
    <col min="13577" max="13577" width="18.36328125" style="9" bestFit="1" customWidth="1"/>
    <col min="13578" max="13578" width="20.54296875" style="9" customWidth="1"/>
    <col min="13579" max="13824" width="9.08984375" style="9"/>
    <col min="13825" max="13825" width="3.6328125" style="9" customWidth="1"/>
    <col min="13826" max="13826" width="14.36328125" style="9" customWidth="1"/>
    <col min="13827" max="13827" width="88.36328125" style="9" customWidth="1"/>
    <col min="13828" max="13828" width="11.6328125" style="9" customWidth="1"/>
    <col min="13829" max="13829" width="13.6328125" style="9" customWidth="1"/>
    <col min="13830" max="13830" width="17.08984375" style="9" customWidth="1"/>
    <col min="13831" max="13831" width="34.08984375" style="9" customWidth="1"/>
    <col min="13832" max="13832" width="8.36328125" style="9" customWidth="1"/>
    <col min="13833" max="13833" width="18.36328125" style="9" bestFit="1" customWidth="1"/>
    <col min="13834" max="13834" width="20.54296875" style="9" customWidth="1"/>
    <col min="13835" max="14080" width="9.08984375" style="9"/>
    <col min="14081" max="14081" width="3.6328125" style="9" customWidth="1"/>
    <col min="14082" max="14082" width="14.36328125" style="9" customWidth="1"/>
    <col min="14083" max="14083" width="88.36328125" style="9" customWidth="1"/>
    <col min="14084" max="14084" width="11.6328125" style="9" customWidth="1"/>
    <col min="14085" max="14085" width="13.6328125" style="9" customWidth="1"/>
    <col min="14086" max="14086" width="17.08984375" style="9" customWidth="1"/>
    <col min="14087" max="14087" width="34.08984375" style="9" customWidth="1"/>
    <col min="14088" max="14088" width="8.36328125" style="9" customWidth="1"/>
    <col min="14089" max="14089" width="18.36328125" style="9" bestFit="1" customWidth="1"/>
    <col min="14090" max="14090" width="20.54296875" style="9" customWidth="1"/>
    <col min="14091" max="14336" width="9.08984375" style="9"/>
    <col min="14337" max="14337" width="3.6328125" style="9" customWidth="1"/>
    <col min="14338" max="14338" width="14.36328125" style="9" customWidth="1"/>
    <col min="14339" max="14339" width="88.36328125" style="9" customWidth="1"/>
    <col min="14340" max="14340" width="11.6328125" style="9" customWidth="1"/>
    <col min="14341" max="14341" width="13.6328125" style="9" customWidth="1"/>
    <col min="14342" max="14342" width="17.08984375" style="9" customWidth="1"/>
    <col min="14343" max="14343" width="34.08984375" style="9" customWidth="1"/>
    <col min="14344" max="14344" width="8.36328125" style="9" customWidth="1"/>
    <col min="14345" max="14345" width="18.36328125" style="9" bestFit="1" customWidth="1"/>
    <col min="14346" max="14346" width="20.54296875" style="9" customWidth="1"/>
    <col min="14347" max="14592" width="9.08984375" style="9"/>
    <col min="14593" max="14593" width="3.6328125" style="9" customWidth="1"/>
    <col min="14594" max="14594" width="14.36328125" style="9" customWidth="1"/>
    <col min="14595" max="14595" width="88.36328125" style="9" customWidth="1"/>
    <col min="14596" max="14596" width="11.6328125" style="9" customWidth="1"/>
    <col min="14597" max="14597" width="13.6328125" style="9" customWidth="1"/>
    <col min="14598" max="14598" width="17.08984375" style="9" customWidth="1"/>
    <col min="14599" max="14599" width="34.08984375" style="9" customWidth="1"/>
    <col min="14600" max="14600" width="8.36328125" style="9" customWidth="1"/>
    <col min="14601" max="14601" width="18.36328125" style="9" bestFit="1" customWidth="1"/>
    <col min="14602" max="14602" width="20.54296875" style="9" customWidth="1"/>
    <col min="14603" max="14848" width="9.08984375" style="9"/>
    <col min="14849" max="14849" width="3.6328125" style="9" customWidth="1"/>
    <col min="14850" max="14850" width="14.36328125" style="9" customWidth="1"/>
    <col min="14851" max="14851" width="88.36328125" style="9" customWidth="1"/>
    <col min="14852" max="14852" width="11.6328125" style="9" customWidth="1"/>
    <col min="14853" max="14853" width="13.6328125" style="9" customWidth="1"/>
    <col min="14854" max="14854" width="17.08984375" style="9" customWidth="1"/>
    <col min="14855" max="14855" width="34.08984375" style="9" customWidth="1"/>
    <col min="14856" max="14856" width="8.36328125" style="9" customWidth="1"/>
    <col min="14857" max="14857" width="18.36328125" style="9" bestFit="1" customWidth="1"/>
    <col min="14858" max="14858" width="20.54296875" style="9" customWidth="1"/>
    <col min="14859" max="15104" width="9.08984375" style="9"/>
    <col min="15105" max="15105" width="3.6328125" style="9" customWidth="1"/>
    <col min="15106" max="15106" width="14.36328125" style="9" customWidth="1"/>
    <col min="15107" max="15107" width="88.36328125" style="9" customWidth="1"/>
    <col min="15108" max="15108" width="11.6328125" style="9" customWidth="1"/>
    <col min="15109" max="15109" width="13.6328125" style="9" customWidth="1"/>
    <col min="15110" max="15110" width="17.08984375" style="9" customWidth="1"/>
    <col min="15111" max="15111" width="34.08984375" style="9" customWidth="1"/>
    <col min="15112" max="15112" width="8.36328125" style="9" customWidth="1"/>
    <col min="15113" max="15113" width="18.36328125" style="9" bestFit="1" customWidth="1"/>
    <col min="15114" max="15114" width="20.54296875" style="9" customWidth="1"/>
    <col min="15115" max="15360" width="9.08984375" style="9"/>
    <col min="15361" max="15361" width="3.6328125" style="9" customWidth="1"/>
    <col min="15362" max="15362" width="14.36328125" style="9" customWidth="1"/>
    <col min="15363" max="15363" width="88.36328125" style="9" customWidth="1"/>
    <col min="15364" max="15364" width="11.6328125" style="9" customWidth="1"/>
    <col min="15365" max="15365" width="13.6328125" style="9" customWidth="1"/>
    <col min="15366" max="15366" width="17.08984375" style="9" customWidth="1"/>
    <col min="15367" max="15367" width="34.08984375" style="9" customWidth="1"/>
    <col min="15368" max="15368" width="8.36328125" style="9" customWidth="1"/>
    <col min="15369" max="15369" width="18.36328125" style="9" bestFit="1" customWidth="1"/>
    <col min="15370" max="15370" width="20.54296875" style="9" customWidth="1"/>
    <col min="15371" max="15616" width="9.08984375" style="9"/>
    <col min="15617" max="15617" width="3.6328125" style="9" customWidth="1"/>
    <col min="15618" max="15618" width="14.36328125" style="9" customWidth="1"/>
    <col min="15619" max="15619" width="88.36328125" style="9" customWidth="1"/>
    <col min="15620" max="15620" width="11.6328125" style="9" customWidth="1"/>
    <col min="15621" max="15621" width="13.6328125" style="9" customWidth="1"/>
    <col min="15622" max="15622" width="17.08984375" style="9" customWidth="1"/>
    <col min="15623" max="15623" width="34.08984375" style="9" customWidth="1"/>
    <col min="15624" max="15624" width="8.36328125" style="9" customWidth="1"/>
    <col min="15625" max="15625" width="18.36328125" style="9" bestFit="1" customWidth="1"/>
    <col min="15626" max="15626" width="20.54296875" style="9" customWidth="1"/>
    <col min="15627" max="15872" width="9.08984375" style="9"/>
    <col min="15873" max="15873" width="3.6328125" style="9" customWidth="1"/>
    <col min="15874" max="15874" width="14.36328125" style="9" customWidth="1"/>
    <col min="15875" max="15875" width="88.36328125" style="9" customWidth="1"/>
    <col min="15876" max="15876" width="11.6328125" style="9" customWidth="1"/>
    <col min="15877" max="15877" width="13.6328125" style="9" customWidth="1"/>
    <col min="15878" max="15878" width="17.08984375" style="9" customWidth="1"/>
    <col min="15879" max="15879" width="34.08984375" style="9" customWidth="1"/>
    <col min="15880" max="15880" width="8.36328125" style="9" customWidth="1"/>
    <col min="15881" max="15881" width="18.36328125" style="9" bestFit="1" customWidth="1"/>
    <col min="15882" max="15882" width="20.54296875" style="9" customWidth="1"/>
    <col min="15883" max="16128" width="9.08984375" style="9"/>
    <col min="16129" max="16129" width="3.6328125" style="9" customWidth="1"/>
    <col min="16130" max="16130" width="14.36328125" style="9" customWidth="1"/>
    <col min="16131" max="16131" width="88.36328125" style="9" customWidth="1"/>
    <col min="16132" max="16132" width="11.6328125" style="9" customWidth="1"/>
    <col min="16133" max="16133" width="13.6328125" style="9" customWidth="1"/>
    <col min="16134" max="16134" width="17.08984375" style="9" customWidth="1"/>
    <col min="16135" max="16135" width="34.08984375" style="9" customWidth="1"/>
    <col min="16136" max="16136" width="8.36328125" style="9" customWidth="1"/>
    <col min="16137" max="16137" width="18.36328125" style="9" bestFit="1" customWidth="1"/>
    <col min="16138" max="16138" width="20.54296875" style="9" customWidth="1"/>
    <col min="16139" max="16384" width="9.08984375" style="9"/>
  </cols>
  <sheetData>
    <row r="1" spans="2:8" x14ac:dyDescent="0.35">
      <c r="B1" s="2"/>
      <c r="C1" s="3"/>
    </row>
    <row r="2" spans="2:8" ht="31.25" customHeight="1" x14ac:dyDescent="0.35">
      <c r="B2" s="72" t="s">
        <v>240</v>
      </c>
      <c r="C2" s="72"/>
      <c r="D2" s="72"/>
      <c r="E2" s="72"/>
      <c r="F2" s="72"/>
      <c r="G2" s="72"/>
      <c r="H2" s="10"/>
    </row>
    <row r="3" spans="2:8" x14ac:dyDescent="0.35">
      <c r="H3" s="13"/>
    </row>
    <row r="4" spans="2:8" ht="20.399999999999999" customHeight="1" x14ac:dyDescent="0.35">
      <c r="B4" s="2" t="s">
        <v>0</v>
      </c>
      <c r="H4" s="14"/>
    </row>
    <row r="5" spans="2:8" ht="20.399999999999999" customHeight="1" x14ac:dyDescent="0.35">
      <c r="B5" s="15" t="s">
        <v>1</v>
      </c>
      <c r="C5" s="16" t="s">
        <v>2</v>
      </c>
      <c r="D5" s="16" t="s">
        <v>3</v>
      </c>
      <c r="E5" s="17" t="s">
        <v>4</v>
      </c>
      <c r="F5" s="18" t="s">
        <v>233</v>
      </c>
      <c r="G5" s="19" t="s">
        <v>232</v>
      </c>
      <c r="H5" s="14"/>
    </row>
    <row r="6" spans="2:8" ht="20.399999999999999" customHeight="1" x14ac:dyDescent="0.35">
      <c r="B6" s="15" t="s">
        <v>5</v>
      </c>
      <c r="C6" s="15"/>
      <c r="D6" s="20"/>
      <c r="E6" s="21"/>
      <c r="F6" s="22"/>
      <c r="G6" s="23"/>
      <c r="H6" s="14"/>
    </row>
    <row r="7" spans="2:8" ht="20.399999999999999" customHeight="1" x14ac:dyDescent="0.35">
      <c r="B7" s="15" t="s">
        <v>6</v>
      </c>
      <c r="C7" s="15"/>
      <c r="D7" s="20"/>
      <c r="E7" s="21"/>
      <c r="F7" s="22"/>
      <c r="G7" s="23"/>
      <c r="H7" s="14"/>
    </row>
    <row r="8" spans="2:8" ht="20.399999999999999" customHeight="1" x14ac:dyDescent="0.35">
      <c r="B8" s="24">
        <v>13.01</v>
      </c>
      <c r="C8" s="25" t="s">
        <v>7</v>
      </c>
      <c r="D8" s="26"/>
      <c r="E8" s="27"/>
      <c r="F8" s="27"/>
      <c r="G8" s="27"/>
      <c r="H8" s="14"/>
    </row>
    <row r="9" spans="2:8" ht="20.399999999999999" customHeight="1" x14ac:dyDescent="0.35">
      <c r="B9" s="24"/>
      <c r="C9" s="25" t="s">
        <v>8</v>
      </c>
      <c r="D9" s="26" t="s">
        <v>9</v>
      </c>
      <c r="E9" s="27">
        <v>1</v>
      </c>
      <c r="F9" s="28"/>
      <c r="G9" s="27">
        <f>F9*E9</f>
        <v>0</v>
      </c>
      <c r="H9" s="14"/>
    </row>
    <row r="10" spans="2:8" ht="20.399999999999999" customHeight="1" x14ac:dyDescent="0.35">
      <c r="B10" s="29"/>
      <c r="C10" s="30" t="s">
        <v>10</v>
      </c>
      <c r="D10" s="31" t="s">
        <v>9</v>
      </c>
      <c r="E10" s="32">
        <v>1</v>
      </c>
      <c r="F10" s="33"/>
      <c r="G10" s="27">
        <f>F10*E10</f>
        <v>0</v>
      </c>
      <c r="H10" s="14"/>
    </row>
    <row r="11" spans="2:8" ht="20.399999999999999" customHeight="1" x14ac:dyDescent="0.35">
      <c r="B11" s="24"/>
      <c r="C11" s="25" t="s">
        <v>11</v>
      </c>
      <c r="D11" s="34" t="s">
        <v>12</v>
      </c>
      <c r="E11" s="27">
        <v>4</v>
      </c>
      <c r="F11" s="28"/>
      <c r="G11" s="27">
        <f>F11*E11</f>
        <v>0</v>
      </c>
      <c r="H11" s="14"/>
    </row>
    <row r="12" spans="2:8" ht="20.399999999999999" customHeight="1" x14ac:dyDescent="0.35">
      <c r="B12" s="24" t="s">
        <v>13</v>
      </c>
      <c r="C12" s="25" t="s">
        <v>14</v>
      </c>
      <c r="D12" s="34"/>
      <c r="E12" s="27"/>
      <c r="F12" s="28"/>
      <c r="G12" s="27"/>
      <c r="H12" s="14"/>
    </row>
    <row r="13" spans="2:8" ht="20.399999999999999" customHeight="1" x14ac:dyDescent="0.35">
      <c r="B13" s="24"/>
      <c r="C13" s="25" t="s">
        <v>15</v>
      </c>
      <c r="D13" s="34" t="s">
        <v>16</v>
      </c>
      <c r="E13" s="27">
        <v>1</v>
      </c>
      <c r="F13" s="28">
        <v>6000000</v>
      </c>
      <c r="G13" s="27">
        <f>F13*E13</f>
        <v>6000000</v>
      </c>
      <c r="H13" s="35"/>
    </row>
    <row r="14" spans="2:8" ht="20.399999999999999" customHeight="1" x14ac:dyDescent="0.35">
      <c r="B14" s="24"/>
      <c r="C14" s="25" t="s">
        <v>17</v>
      </c>
      <c r="D14" s="34" t="s">
        <v>18</v>
      </c>
      <c r="E14" s="36"/>
      <c r="F14" s="28"/>
      <c r="G14" s="27">
        <f>G13*F14/100</f>
        <v>0</v>
      </c>
      <c r="H14" s="2"/>
    </row>
    <row r="15" spans="2:8" ht="29.4" customHeight="1" x14ac:dyDescent="0.35">
      <c r="B15" s="24" t="s">
        <v>19</v>
      </c>
      <c r="C15" s="25" t="s">
        <v>235</v>
      </c>
      <c r="D15" s="26" t="s">
        <v>20</v>
      </c>
      <c r="E15" s="27">
        <v>2</v>
      </c>
      <c r="F15" s="27"/>
      <c r="G15" s="27">
        <f>F15*E15</f>
        <v>0</v>
      </c>
      <c r="H15" s="14"/>
    </row>
    <row r="16" spans="2:8" ht="48" customHeight="1" x14ac:dyDescent="0.35">
      <c r="B16" s="24" t="s">
        <v>21</v>
      </c>
      <c r="C16" s="1" t="s">
        <v>236</v>
      </c>
      <c r="D16" s="26"/>
      <c r="E16" s="27"/>
      <c r="F16" s="27"/>
      <c r="G16" s="27"/>
      <c r="H16" s="37"/>
    </row>
    <row r="17" spans="2:8" ht="20.399999999999999" customHeight="1" x14ac:dyDescent="0.35">
      <c r="B17" s="29" t="s">
        <v>22</v>
      </c>
      <c r="C17" s="30" t="s">
        <v>23</v>
      </c>
      <c r="D17" s="31" t="s">
        <v>24</v>
      </c>
      <c r="E17" s="32">
        <v>1</v>
      </c>
      <c r="F17" s="33"/>
      <c r="G17" s="33">
        <f>F17*E17</f>
        <v>0</v>
      </c>
      <c r="H17" s="2"/>
    </row>
    <row r="18" spans="2:8" ht="20.399999999999999" customHeight="1" x14ac:dyDescent="0.35">
      <c r="B18" s="29" t="s">
        <v>25</v>
      </c>
      <c r="C18" s="30" t="s">
        <v>26</v>
      </c>
      <c r="D18" s="31" t="s">
        <v>27</v>
      </c>
      <c r="E18" s="32">
        <v>4</v>
      </c>
      <c r="F18" s="32"/>
      <c r="G18" s="33">
        <f>F18*E18</f>
        <v>0</v>
      </c>
      <c r="H18" s="14"/>
    </row>
    <row r="19" spans="2:8" ht="52.25" customHeight="1" x14ac:dyDescent="0.35">
      <c r="B19" s="24" t="s">
        <v>28</v>
      </c>
      <c r="C19" s="1" t="s">
        <v>237</v>
      </c>
      <c r="D19" s="26"/>
      <c r="E19" s="27"/>
      <c r="F19" s="27"/>
      <c r="G19" s="28"/>
      <c r="H19" s="37"/>
    </row>
    <row r="20" spans="2:8" ht="20.399999999999999" customHeight="1" x14ac:dyDescent="0.35">
      <c r="B20" s="29" t="s">
        <v>22</v>
      </c>
      <c r="C20" s="25" t="s">
        <v>23</v>
      </c>
      <c r="D20" s="26" t="s">
        <v>24</v>
      </c>
      <c r="E20" s="27">
        <v>1</v>
      </c>
      <c r="F20" s="27"/>
      <c r="G20" s="28">
        <f>F20*E20</f>
        <v>0</v>
      </c>
      <c r="H20" s="14"/>
    </row>
    <row r="21" spans="2:8" ht="20.399999999999999" customHeight="1" x14ac:dyDescent="0.35">
      <c r="B21" s="29" t="s">
        <v>25</v>
      </c>
      <c r="C21" s="25" t="s">
        <v>26</v>
      </c>
      <c r="D21" s="26" t="s">
        <v>27</v>
      </c>
      <c r="E21" s="27">
        <v>4</v>
      </c>
      <c r="F21" s="27"/>
      <c r="G21" s="28">
        <f>F21*E21</f>
        <v>0</v>
      </c>
      <c r="H21" s="14"/>
    </row>
    <row r="22" spans="2:8" ht="50.4" customHeight="1" x14ac:dyDescent="0.35">
      <c r="B22" s="24" t="s">
        <v>29</v>
      </c>
      <c r="C22" s="1" t="s">
        <v>238</v>
      </c>
      <c r="D22" s="26"/>
      <c r="E22" s="27"/>
      <c r="F22" s="27"/>
      <c r="G22" s="27"/>
      <c r="H22" s="14"/>
    </row>
    <row r="23" spans="2:8" ht="22.75" customHeight="1" x14ac:dyDescent="0.35">
      <c r="B23" s="29" t="s">
        <v>22</v>
      </c>
      <c r="C23" s="25" t="s">
        <v>23</v>
      </c>
      <c r="D23" s="26" t="s">
        <v>24</v>
      </c>
      <c r="E23" s="27">
        <v>1</v>
      </c>
      <c r="F23" s="28"/>
      <c r="G23" s="28">
        <f>F23*E23</f>
        <v>0</v>
      </c>
      <c r="H23" s="14"/>
    </row>
    <row r="24" spans="2:8" ht="18.649999999999999" customHeight="1" x14ac:dyDescent="0.35">
      <c r="B24" s="29" t="s">
        <v>25</v>
      </c>
      <c r="C24" s="25" t="s">
        <v>26</v>
      </c>
      <c r="D24" s="26" t="s">
        <v>27</v>
      </c>
      <c r="E24" s="27">
        <v>4</v>
      </c>
      <c r="F24" s="27"/>
      <c r="G24" s="28">
        <f>F24*E24</f>
        <v>0</v>
      </c>
      <c r="H24" s="37"/>
    </row>
    <row r="25" spans="2:8" ht="17.399999999999999" customHeight="1" x14ac:dyDescent="0.35">
      <c r="B25" s="15" t="s">
        <v>31</v>
      </c>
      <c r="C25" s="15"/>
      <c r="D25" s="26"/>
      <c r="E25" s="27"/>
      <c r="F25" s="22"/>
      <c r="G25" s="38">
        <f>ROUND(SUM(G9:G24),2)</f>
        <v>6000000</v>
      </c>
      <c r="H25" s="14"/>
    </row>
    <row r="26" spans="2:8" ht="17.399999999999999" customHeight="1" x14ac:dyDescent="0.35">
      <c r="B26" s="15" t="s">
        <v>1</v>
      </c>
      <c r="C26" s="16" t="s">
        <v>2</v>
      </c>
      <c r="D26" s="16" t="s">
        <v>3</v>
      </c>
      <c r="E26" s="17" t="s">
        <v>4</v>
      </c>
      <c r="F26" s="18" t="s">
        <v>233</v>
      </c>
      <c r="G26" s="19" t="s">
        <v>232</v>
      </c>
      <c r="H26" s="14"/>
    </row>
    <row r="27" spans="2:8" ht="17.399999999999999" customHeight="1" x14ac:dyDescent="0.35">
      <c r="B27" s="15" t="s">
        <v>32</v>
      </c>
      <c r="C27" s="15"/>
      <c r="D27" s="20"/>
      <c r="E27" s="22"/>
      <c r="F27" s="22"/>
      <c r="G27" s="23"/>
      <c r="H27" s="14"/>
    </row>
    <row r="28" spans="2:8" ht="17.399999999999999" customHeight="1" x14ac:dyDescent="0.35">
      <c r="B28" s="24" t="s">
        <v>33</v>
      </c>
      <c r="C28" s="25" t="s">
        <v>34</v>
      </c>
      <c r="D28" s="26" t="s">
        <v>12</v>
      </c>
      <c r="E28" s="27">
        <v>4</v>
      </c>
      <c r="F28" s="27"/>
      <c r="G28" s="27">
        <f>F28*E28</f>
        <v>0</v>
      </c>
      <c r="H28" s="37"/>
    </row>
    <row r="29" spans="2:8" ht="17.399999999999999" customHeight="1" x14ac:dyDescent="0.35">
      <c r="B29" s="24" t="s">
        <v>35</v>
      </c>
      <c r="C29" s="25" t="s">
        <v>36</v>
      </c>
      <c r="D29" s="26" t="s">
        <v>16</v>
      </c>
      <c r="E29" s="27">
        <v>1</v>
      </c>
      <c r="F29" s="27">
        <v>3000000</v>
      </c>
      <c r="G29" s="27">
        <f>F29*E29</f>
        <v>3000000</v>
      </c>
      <c r="H29" s="39"/>
    </row>
    <row r="30" spans="2:8" ht="17.399999999999999" customHeight="1" x14ac:dyDescent="0.35">
      <c r="B30" s="24"/>
      <c r="C30" s="25" t="s">
        <v>37</v>
      </c>
      <c r="D30" s="26" t="s">
        <v>18</v>
      </c>
      <c r="E30" s="36"/>
      <c r="F30" s="27"/>
      <c r="G30" s="27">
        <f>G29*F30/100</f>
        <v>0</v>
      </c>
      <c r="H30" s="37"/>
    </row>
    <row r="31" spans="2:8" ht="17.399999999999999" customHeight="1" x14ac:dyDescent="0.35">
      <c r="B31" s="40" t="s">
        <v>38</v>
      </c>
      <c r="C31" s="25"/>
      <c r="D31" s="26"/>
      <c r="E31" s="27"/>
      <c r="F31" s="27"/>
      <c r="G31" s="22">
        <f>ROUND(SUM(G28:G30),2)</f>
        <v>3000000</v>
      </c>
      <c r="H31" s="14"/>
    </row>
    <row r="32" spans="2:8" ht="21" customHeight="1" x14ac:dyDescent="0.35">
      <c r="B32" s="15" t="s">
        <v>1</v>
      </c>
      <c r="C32" s="16" t="s">
        <v>2</v>
      </c>
      <c r="D32" s="16" t="s">
        <v>3</v>
      </c>
      <c r="E32" s="17" t="s">
        <v>4</v>
      </c>
      <c r="F32" s="18" t="s">
        <v>233</v>
      </c>
      <c r="G32" s="19" t="s">
        <v>232</v>
      </c>
      <c r="H32" s="14"/>
    </row>
    <row r="33" spans="2:8" ht="17.399999999999999" customHeight="1" x14ac:dyDescent="0.35">
      <c r="B33" s="15" t="s">
        <v>39</v>
      </c>
      <c r="C33" s="15"/>
      <c r="D33" s="20"/>
      <c r="E33" s="21"/>
      <c r="F33" s="22"/>
      <c r="G33" s="23"/>
      <c r="H33" s="14"/>
    </row>
    <row r="34" spans="2:8" ht="17.399999999999999" customHeight="1" x14ac:dyDescent="0.35">
      <c r="B34" s="24">
        <v>15.01</v>
      </c>
      <c r="C34" s="25" t="s">
        <v>40</v>
      </c>
      <c r="D34" s="26" t="s">
        <v>41</v>
      </c>
      <c r="E34" s="27">
        <v>7</v>
      </c>
      <c r="F34" s="27"/>
      <c r="G34" s="27">
        <f>F34*E34</f>
        <v>0</v>
      </c>
      <c r="H34" s="14"/>
    </row>
    <row r="35" spans="2:8" ht="17.399999999999999" customHeight="1" x14ac:dyDescent="0.35">
      <c r="B35" s="15" t="s">
        <v>42</v>
      </c>
      <c r="C35" s="25"/>
      <c r="D35" s="26"/>
      <c r="E35" s="27"/>
      <c r="F35" s="22"/>
      <c r="G35" s="17">
        <f>ROUND(SUM(G34:G34),2)</f>
        <v>0</v>
      </c>
      <c r="H35" s="14"/>
    </row>
    <row r="36" spans="2:8" ht="17.399999999999999" customHeight="1" x14ac:dyDescent="0.35">
      <c r="B36" s="15" t="s">
        <v>1</v>
      </c>
      <c r="C36" s="16" t="s">
        <v>2</v>
      </c>
      <c r="D36" s="16" t="s">
        <v>3</v>
      </c>
      <c r="E36" s="17" t="s">
        <v>4</v>
      </c>
      <c r="F36" s="18" t="s">
        <v>233</v>
      </c>
      <c r="G36" s="19" t="s">
        <v>232</v>
      </c>
      <c r="H36" s="14"/>
    </row>
    <row r="37" spans="2:8" ht="17.399999999999999" customHeight="1" x14ac:dyDescent="0.35">
      <c r="B37" s="15" t="s">
        <v>43</v>
      </c>
      <c r="C37" s="15"/>
      <c r="D37" s="20"/>
      <c r="E37" s="21"/>
      <c r="F37" s="22"/>
      <c r="G37" s="23"/>
      <c r="H37" s="14"/>
    </row>
    <row r="38" spans="2:8" ht="17.399999999999999" customHeight="1" x14ac:dyDescent="0.35">
      <c r="B38" s="24" t="s">
        <v>44</v>
      </c>
      <c r="C38" s="25" t="s">
        <v>45</v>
      </c>
      <c r="D38" s="26" t="s">
        <v>46</v>
      </c>
      <c r="E38" s="27">
        <v>4.2</v>
      </c>
      <c r="F38" s="27"/>
      <c r="G38" s="27">
        <f>F38*E38</f>
        <v>0</v>
      </c>
      <c r="H38" s="14"/>
    </row>
    <row r="39" spans="2:8" ht="17.399999999999999" customHeight="1" x14ac:dyDescent="0.35">
      <c r="B39" s="24">
        <v>17.02</v>
      </c>
      <c r="C39" s="25" t="s">
        <v>47</v>
      </c>
      <c r="D39" s="26"/>
      <c r="E39" s="27"/>
      <c r="F39" s="27"/>
      <c r="G39" s="27"/>
      <c r="H39" s="14"/>
    </row>
    <row r="40" spans="2:8" ht="17.399999999999999" customHeight="1" x14ac:dyDescent="0.35">
      <c r="B40" s="24" t="s">
        <v>22</v>
      </c>
      <c r="C40" s="25" t="s">
        <v>48</v>
      </c>
      <c r="D40" s="26" t="s">
        <v>49</v>
      </c>
      <c r="E40" s="27"/>
      <c r="F40" s="27"/>
      <c r="G40" s="27">
        <f>F40*E40</f>
        <v>0</v>
      </c>
      <c r="H40" s="14"/>
    </row>
    <row r="41" spans="2:8" ht="17.399999999999999" customHeight="1" x14ac:dyDescent="0.35">
      <c r="B41" s="29" t="s">
        <v>50</v>
      </c>
      <c r="C41" s="30" t="s">
        <v>51</v>
      </c>
      <c r="D41" s="31" t="s">
        <v>52</v>
      </c>
      <c r="E41" s="32"/>
      <c r="F41" s="32"/>
      <c r="G41" s="27">
        <f>F41*E41</f>
        <v>0</v>
      </c>
      <c r="H41" s="14"/>
    </row>
    <row r="42" spans="2:8" ht="28.25" customHeight="1" x14ac:dyDescent="0.35">
      <c r="B42" s="24" t="s">
        <v>53</v>
      </c>
      <c r="C42" s="25" t="s">
        <v>54</v>
      </c>
      <c r="D42" s="26"/>
      <c r="E42" s="27"/>
      <c r="F42" s="27"/>
      <c r="G42" s="27"/>
      <c r="H42" s="14"/>
    </row>
    <row r="43" spans="2:8" ht="17.399999999999999" customHeight="1" x14ac:dyDescent="0.35">
      <c r="B43" s="24" t="s">
        <v>22</v>
      </c>
      <c r="C43" s="25" t="s">
        <v>55</v>
      </c>
      <c r="D43" s="26" t="s">
        <v>56</v>
      </c>
      <c r="E43" s="27">
        <v>6.7</v>
      </c>
      <c r="F43" s="27"/>
      <c r="G43" s="27">
        <f>F43*E43</f>
        <v>0</v>
      </c>
      <c r="H43" s="14"/>
    </row>
    <row r="44" spans="2:8" ht="17.399999999999999" customHeight="1" x14ac:dyDescent="0.35">
      <c r="B44" s="24" t="s">
        <v>25</v>
      </c>
      <c r="C44" s="25" t="s">
        <v>57</v>
      </c>
      <c r="D44" s="26" t="s">
        <v>56</v>
      </c>
      <c r="E44" s="27">
        <v>21</v>
      </c>
      <c r="F44" s="27"/>
      <c r="G44" s="27">
        <f>F44*E44</f>
        <v>0</v>
      </c>
      <c r="H44" s="14"/>
    </row>
    <row r="45" spans="2:8" ht="17.399999999999999" customHeight="1" x14ac:dyDescent="0.35">
      <c r="B45" s="24" t="s">
        <v>30</v>
      </c>
      <c r="C45" s="25" t="s">
        <v>58</v>
      </c>
      <c r="D45" s="26" t="s">
        <v>56</v>
      </c>
      <c r="E45" s="27"/>
      <c r="F45" s="27"/>
      <c r="G45" s="27">
        <f>F45*E45</f>
        <v>0</v>
      </c>
      <c r="H45" s="14"/>
    </row>
    <row r="46" spans="2:8" ht="17.399999999999999" customHeight="1" x14ac:dyDescent="0.35">
      <c r="B46" s="24" t="s">
        <v>59</v>
      </c>
      <c r="C46" s="25" t="s">
        <v>60</v>
      </c>
      <c r="D46" s="26" t="s">
        <v>56</v>
      </c>
      <c r="E46" s="27"/>
      <c r="F46" s="27"/>
      <c r="G46" s="27">
        <f>F46*E46</f>
        <v>0</v>
      </c>
      <c r="H46" s="14"/>
    </row>
    <row r="47" spans="2:8" ht="17.399999999999999" customHeight="1" x14ac:dyDescent="0.35">
      <c r="B47" s="15" t="s">
        <v>61</v>
      </c>
      <c r="C47" s="25"/>
      <c r="D47" s="26"/>
      <c r="E47" s="27"/>
      <c r="F47" s="22"/>
      <c r="G47" s="22">
        <f>ROUND(SUM(G38:G46),2)</f>
        <v>0</v>
      </c>
      <c r="H47" s="14"/>
    </row>
    <row r="48" spans="2:8" ht="17.399999999999999" customHeight="1" x14ac:dyDescent="0.35">
      <c r="B48" s="15" t="s">
        <v>1</v>
      </c>
      <c r="C48" s="16" t="s">
        <v>2</v>
      </c>
      <c r="D48" s="16" t="s">
        <v>3</v>
      </c>
      <c r="E48" s="17" t="s">
        <v>4</v>
      </c>
      <c r="F48" s="18" t="s">
        <v>233</v>
      </c>
      <c r="G48" s="19" t="s">
        <v>232</v>
      </c>
      <c r="H48" s="14"/>
    </row>
    <row r="49" spans="2:8" ht="17.399999999999999" customHeight="1" x14ac:dyDescent="0.35">
      <c r="B49" s="15" t="s">
        <v>62</v>
      </c>
      <c r="C49" s="16"/>
      <c r="D49" s="41"/>
      <c r="E49" s="22"/>
      <c r="F49" s="22"/>
      <c r="G49" s="22"/>
      <c r="H49" s="14"/>
    </row>
    <row r="50" spans="2:8" ht="17.399999999999999" customHeight="1" x14ac:dyDescent="0.35">
      <c r="B50" s="24" t="s">
        <v>63</v>
      </c>
      <c r="C50" s="25" t="s">
        <v>64</v>
      </c>
      <c r="D50" s="26"/>
      <c r="E50" s="27"/>
      <c r="F50" s="27"/>
      <c r="G50" s="27"/>
      <c r="H50" s="14"/>
    </row>
    <row r="51" spans="2:8" ht="17.399999999999999" customHeight="1" x14ac:dyDescent="0.35">
      <c r="B51" s="24" t="s">
        <v>22</v>
      </c>
      <c r="C51" s="25" t="s">
        <v>65</v>
      </c>
      <c r="D51" s="26" t="s">
        <v>66</v>
      </c>
      <c r="E51" s="27">
        <v>8</v>
      </c>
      <c r="F51" s="27"/>
      <c r="G51" s="27">
        <f>F51*E51</f>
        <v>0</v>
      </c>
      <c r="H51" s="14"/>
    </row>
    <row r="52" spans="2:8" ht="17.399999999999999" customHeight="1" x14ac:dyDescent="0.35">
      <c r="B52" s="24" t="s">
        <v>25</v>
      </c>
      <c r="C52" s="25" t="s">
        <v>67</v>
      </c>
      <c r="D52" s="26" t="s">
        <v>66</v>
      </c>
      <c r="E52" s="27">
        <v>8</v>
      </c>
      <c r="F52" s="27"/>
      <c r="G52" s="27">
        <f t="shared" ref="G52:G59" si="0">F52*E52</f>
        <v>0</v>
      </c>
      <c r="H52" s="37"/>
    </row>
    <row r="53" spans="2:8" ht="17.399999999999999" customHeight="1" x14ac:dyDescent="0.35">
      <c r="B53" s="24" t="s">
        <v>30</v>
      </c>
      <c r="C53" s="25" t="s">
        <v>68</v>
      </c>
      <c r="D53" s="26" t="s">
        <v>66</v>
      </c>
      <c r="E53" s="27">
        <v>8</v>
      </c>
      <c r="F53" s="27"/>
      <c r="G53" s="27">
        <f t="shared" si="0"/>
        <v>0</v>
      </c>
      <c r="H53" s="14"/>
    </row>
    <row r="54" spans="2:8" ht="17.399999999999999" customHeight="1" x14ac:dyDescent="0.35">
      <c r="B54" s="24" t="s">
        <v>59</v>
      </c>
      <c r="C54" s="25" t="s">
        <v>69</v>
      </c>
      <c r="D54" s="26" t="s">
        <v>66</v>
      </c>
      <c r="E54" s="27">
        <v>8</v>
      </c>
      <c r="F54" s="27"/>
      <c r="G54" s="27">
        <f t="shared" si="0"/>
        <v>0</v>
      </c>
      <c r="H54" s="14"/>
    </row>
    <row r="55" spans="2:8" ht="17.399999999999999" customHeight="1" x14ac:dyDescent="0.35">
      <c r="B55" s="24" t="s">
        <v>70</v>
      </c>
      <c r="C55" s="25" t="s">
        <v>71</v>
      </c>
      <c r="D55" s="26" t="s">
        <v>66</v>
      </c>
      <c r="E55" s="27">
        <v>8</v>
      </c>
      <c r="F55" s="27"/>
      <c r="G55" s="27">
        <f t="shared" si="0"/>
        <v>0</v>
      </c>
      <c r="H55" s="14"/>
    </row>
    <row r="56" spans="2:8" ht="17.399999999999999" customHeight="1" x14ac:dyDescent="0.35">
      <c r="B56" s="24" t="s">
        <v>72</v>
      </c>
      <c r="C56" s="25" t="s">
        <v>73</v>
      </c>
      <c r="D56" s="26" t="s">
        <v>66</v>
      </c>
      <c r="E56" s="27">
        <v>8</v>
      </c>
      <c r="F56" s="27"/>
      <c r="G56" s="27">
        <f t="shared" si="0"/>
        <v>0</v>
      </c>
      <c r="H56" s="14"/>
    </row>
    <row r="57" spans="2:8" ht="17.399999999999999" customHeight="1" x14ac:dyDescent="0.35">
      <c r="B57" s="24" t="s">
        <v>74</v>
      </c>
      <c r="C57" s="25" t="s">
        <v>75</v>
      </c>
      <c r="D57" s="26" t="s">
        <v>66</v>
      </c>
      <c r="E57" s="27">
        <v>8</v>
      </c>
      <c r="F57" s="27"/>
      <c r="G57" s="27">
        <f t="shared" si="0"/>
        <v>0</v>
      </c>
      <c r="H57" s="14"/>
    </row>
    <row r="58" spans="2:8" ht="17.399999999999999" customHeight="1" x14ac:dyDescent="0.35">
      <c r="B58" s="24" t="s">
        <v>76</v>
      </c>
      <c r="C58" s="25" t="s">
        <v>77</v>
      </c>
      <c r="D58" s="26" t="s">
        <v>66</v>
      </c>
      <c r="E58" s="27">
        <v>8</v>
      </c>
      <c r="F58" s="27"/>
      <c r="G58" s="27">
        <f t="shared" si="0"/>
        <v>0</v>
      </c>
      <c r="H58" s="14"/>
    </row>
    <row r="59" spans="2:8" ht="17.399999999999999" customHeight="1" x14ac:dyDescent="0.35">
      <c r="B59" s="24" t="s">
        <v>78</v>
      </c>
      <c r="C59" s="25" t="s">
        <v>79</v>
      </c>
      <c r="D59" s="26" t="s">
        <v>66</v>
      </c>
      <c r="E59" s="27">
        <v>8</v>
      </c>
      <c r="F59" s="27"/>
      <c r="G59" s="27">
        <f t="shared" si="0"/>
        <v>0</v>
      </c>
      <c r="H59" s="14"/>
    </row>
    <row r="60" spans="2:8" ht="17.399999999999999" customHeight="1" x14ac:dyDescent="0.35">
      <c r="B60" s="24" t="s">
        <v>80</v>
      </c>
      <c r="C60" s="25" t="s">
        <v>81</v>
      </c>
      <c r="D60" s="26"/>
      <c r="E60" s="27"/>
      <c r="F60" s="27"/>
      <c r="G60" s="27"/>
      <c r="H60" s="14"/>
    </row>
    <row r="61" spans="2:8" ht="17.399999999999999" customHeight="1" x14ac:dyDescent="0.35">
      <c r="B61" s="24" t="s">
        <v>22</v>
      </c>
      <c r="C61" s="25" t="s">
        <v>65</v>
      </c>
      <c r="D61" s="26" t="s">
        <v>66</v>
      </c>
      <c r="E61" s="27">
        <v>6</v>
      </c>
      <c r="F61" s="27"/>
      <c r="G61" s="27">
        <f>F61*E61</f>
        <v>0</v>
      </c>
      <c r="H61" s="14"/>
    </row>
    <row r="62" spans="2:8" ht="17.399999999999999" customHeight="1" x14ac:dyDescent="0.35">
      <c r="B62" s="24" t="s">
        <v>25</v>
      </c>
      <c r="C62" s="25" t="s">
        <v>82</v>
      </c>
      <c r="D62" s="26" t="s">
        <v>66</v>
      </c>
      <c r="E62" s="27">
        <v>6</v>
      </c>
      <c r="F62" s="27"/>
      <c r="G62" s="27">
        <f t="shared" ref="G62:G69" si="1">F62*E62</f>
        <v>0</v>
      </c>
      <c r="H62" s="14"/>
    </row>
    <row r="63" spans="2:8" ht="17.399999999999999" customHeight="1" x14ac:dyDescent="0.35">
      <c r="B63" s="24" t="s">
        <v>30</v>
      </c>
      <c r="C63" s="25" t="s">
        <v>68</v>
      </c>
      <c r="D63" s="26" t="s">
        <v>66</v>
      </c>
      <c r="E63" s="27">
        <v>6</v>
      </c>
      <c r="F63" s="27"/>
      <c r="G63" s="27">
        <f t="shared" si="1"/>
        <v>0</v>
      </c>
      <c r="H63" s="14"/>
    </row>
    <row r="64" spans="2:8" ht="17.399999999999999" customHeight="1" x14ac:dyDescent="0.35">
      <c r="B64" s="24" t="s">
        <v>59</v>
      </c>
      <c r="C64" s="25" t="s">
        <v>69</v>
      </c>
      <c r="D64" s="26" t="s">
        <v>66</v>
      </c>
      <c r="E64" s="27">
        <v>6</v>
      </c>
      <c r="F64" s="27"/>
      <c r="G64" s="27">
        <f t="shared" si="1"/>
        <v>0</v>
      </c>
      <c r="H64" s="14"/>
    </row>
    <row r="65" spans="2:8" ht="17.399999999999999" customHeight="1" x14ac:dyDescent="0.35">
      <c r="B65" s="24" t="s">
        <v>70</v>
      </c>
      <c r="C65" s="25" t="s">
        <v>71</v>
      </c>
      <c r="D65" s="26" t="s">
        <v>66</v>
      </c>
      <c r="E65" s="27">
        <v>6</v>
      </c>
      <c r="F65" s="27"/>
      <c r="G65" s="27">
        <f t="shared" si="1"/>
        <v>0</v>
      </c>
      <c r="H65" s="14"/>
    </row>
    <row r="66" spans="2:8" ht="17.399999999999999" customHeight="1" x14ac:dyDescent="0.35">
      <c r="B66" s="24" t="s">
        <v>72</v>
      </c>
      <c r="C66" s="25" t="s">
        <v>73</v>
      </c>
      <c r="D66" s="26" t="s">
        <v>66</v>
      </c>
      <c r="E66" s="27">
        <v>6</v>
      </c>
      <c r="F66" s="27"/>
      <c r="G66" s="27">
        <f t="shared" si="1"/>
        <v>0</v>
      </c>
      <c r="H66" s="14"/>
    </row>
    <row r="67" spans="2:8" ht="17.399999999999999" customHeight="1" x14ac:dyDescent="0.35">
      <c r="B67" s="24" t="s">
        <v>74</v>
      </c>
      <c r="C67" s="25" t="s">
        <v>75</v>
      </c>
      <c r="D67" s="26" t="s">
        <v>66</v>
      </c>
      <c r="E67" s="27">
        <v>6</v>
      </c>
      <c r="F67" s="27"/>
      <c r="G67" s="27">
        <f t="shared" si="1"/>
        <v>0</v>
      </c>
      <c r="H67" s="14"/>
    </row>
    <row r="68" spans="2:8" ht="17.399999999999999" customHeight="1" x14ac:dyDescent="0.35">
      <c r="B68" s="24" t="s">
        <v>76</v>
      </c>
      <c r="C68" s="25" t="s">
        <v>77</v>
      </c>
      <c r="D68" s="26" t="s">
        <v>66</v>
      </c>
      <c r="E68" s="27">
        <v>6</v>
      </c>
      <c r="F68" s="27"/>
      <c r="G68" s="27">
        <f t="shared" si="1"/>
        <v>0</v>
      </c>
      <c r="H68" s="14"/>
    </row>
    <row r="69" spans="2:8" ht="17.399999999999999" customHeight="1" x14ac:dyDescent="0.35">
      <c r="B69" s="24" t="s">
        <v>78</v>
      </c>
      <c r="C69" s="25" t="s">
        <v>79</v>
      </c>
      <c r="D69" s="26" t="s">
        <v>66</v>
      </c>
      <c r="E69" s="27">
        <v>6</v>
      </c>
      <c r="F69" s="27"/>
      <c r="G69" s="27">
        <f t="shared" si="1"/>
        <v>0</v>
      </c>
      <c r="H69" s="14"/>
    </row>
    <row r="70" spans="2:8" ht="17.399999999999999" customHeight="1" x14ac:dyDescent="0.35">
      <c r="B70" s="24" t="s">
        <v>83</v>
      </c>
      <c r="C70" s="25" t="s">
        <v>84</v>
      </c>
      <c r="D70" s="26"/>
      <c r="E70" s="27"/>
      <c r="F70" s="27"/>
      <c r="G70" s="27"/>
      <c r="H70" s="37"/>
    </row>
    <row r="71" spans="2:8" ht="17.399999999999999" customHeight="1" x14ac:dyDescent="0.35">
      <c r="B71" s="24" t="s">
        <v>22</v>
      </c>
      <c r="C71" s="25" t="s">
        <v>85</v>
      </c>
      <c r="D71" s="26" t="s">
        <v>66</v>
      </c>
      <c r="E71" s="27">
        <v>8</v>
      </c>
      <c r="F71" s="27"/>
      <c r="G71" s="27">
        <f>F71*E71</f>
        <v>0</v>
      </c>
      <c r="H71" s="14"/>
    </row>
    <row r="72" spans="2:8" ht="17.399999999999999" customHeight="1" x14ac:dyDescent="0.35">
      <c r="B72" s="24" t="s">
        <v>25</v>
      </c>
      <c r="C72" s="25" t="s">
        <v>86</v>
      </c>
      <c r="D72" s="26" t="s">
        <v>66</v>
      </c>
      <c r="E72" s="27">
        <v>8</v>
      </c>
      <c r="F72" s="27"/>
      <c r="G72" s="27">
        <f t="shared" ref="G72:G85" si="2">F72*E72</f>
        <v>0</v>
      </c>
      <c r="H72" s="14"/>
    </row>
    <row r="73" spans="2:8" ht="17.399999999999999" customHeight="1" x14ac:dyDescent="0.35">
      <c r="B73" s="24" t="s">
        <v>30</v>
      </c>
      <c r="C73" s="25" t="s">
        <v>87</v>
      </c>
      <c r="D73" s="26" t="s">
        <v>66</v>
      </c>
      <c r="E73" s="27">
        <v>8</v>
      </c>
      <c r="F73" s="27"/>
      <c r="G73" s="27">
        <f t="shared" si="2"/>
        <v>0</v>
      </c>
      <c r="H73" s="14"/>
    </row>
    <row r="74" spans="2:8" ht="17.399999999999999" customHeight="1" x14ac:dyDescent="0.35">
      <c r="B74" s="24" t="s">
        <v>59</v>
      </c>
      <c r="C74" s="25" t="s">
        <v>88</v>
      </c>
      <c r="D74" s="26" t="s">
        <v>66</v>
      </c>
      <c r="E74" s="27">
        <v>8</v>
      </c>
      <c r="F74" s="27"/>
      <c r="G74" s="27">
        <f t="shared" si="2"/>
        <v>0</v>
      </c>
      <c r="H74" s="14"/>
    </row>
    <row r="75" spans="2:8" ht="17.399999999999999" customHeight="1" x14ac:dyDescent="0.35">
      <c r="B75" s="24" t="s">
        <v>70</v>
      </c>
      <c r="C75" s="25" t="s">
        <v>89</v>
      </c>
      <c r="D75" s="26" t="s">
        <v>66</v>
      </c>
      <c r="E75" s="27">
        <v>8</v>
      </c>
      <c r="F75" s="27"/>
      <c r="G75" s="27">
        <f t="shared" si="2"/>
        <v>0</v>
      </c>
      <c r="H75" s="37"/>
    </row>
    <row r="76" spans="2:8" ht="17.399999999999999" customHeight="1" x14ac:dyDescent="0.35">
      <c r="B76" s="24" t="s">
        <v>72</v>
      </c>
      <c r="C76" s="25" t="s">
        <v>90</v>
      </c>
      <c r="D76" s="26" t="s">
        <v>66</v>
      </c>
      <c r="E76" s="27">
        <v>8</v>
      </c>
      <c r="F76" s="27"/>
      <c r="G76" s="27">
        <f t="shared" si="2"/>
        <v>0</v>
      </c>
      <c r="H76" s="2"/>
    </row>
    <row r="77" spans="2:8" ht="17.399999999999999" customHeight="1" x14ac:dyDescent="0.35">
      <c r="B77" s="24" t="s">
        <v>74</v>
      </c>
      <c r="C77" s="25" t="s">
        <v>91</v>
      </c>
      <c r="D77" s="26" t="s">
        <v>66</v>
      </c>
      <c r="E77" s="27">
        <v>8</v>
      </c>
      <c r="F77" s="27"/>
      <c r="G77" s="27">
        <f t="shared" si="2"/>
        <v>0</v>
      </c>
      <c r="H77" s="39"/>
    </row>
    <row r="78" spans="2:8" ht="17.399999999999999" customHeight="1" x14ac:dyDescent="0.35">
      <c r="B78" s="24" t="s">
        <v>76</v>
      </c>
      <c r="C78" s="25" t="s">
        <v>92</v>
      </c>
      <c r="D78" s="26" t="s">
        <v>66</v>
      </c>
      <c r="E78" s="27"/>
      <c r="F78" s="27"/>
      <c r="G78" s="27">
        <f t="shared" si="2"/>
        <v>0</v>
      </c>
      <c r="H78" s="37"/>
    </row>
    <row r="79" spans="2:8" ht="17.399999999999999" customHeight="1" x14ac:dyDescent="0.35">
      <c r="B79" s="24" t="s">
        <v>78</v>
      </c>
      <c r="C79" s="25" t="s">
        <v>93</v>
      </c>
      <c r="D79" s="26" t="s">
        <v>66</v>
      </c>
      <c r="E79" s="27"/>
      <c r="F79" s="27"/>
      <c r="G79" s="27">
        <f t="shared" si="2"/>
        <v>0</v>
      </c>
      <c r="H79" s="37"/>
    </row>
    <row r="80" spans="2:8" ht="17.399999999999999" customHeight="1" x14ac:dyDescent="0.35">
      <c r="B80" s="24" t="s">
        <v>94</v>
      </c>
      <c r="C80" s="25" t="s">
        <v>95</v>
      </c>
      <c r="D80" s="26" t="s">
        <v>66</v>
      </c>
      <c r="E80" s="27"/>
      <c r="F80" s="27"/>
      <c r="G80" s="27">
        <f t="shared" si="2"/>
        <v>0</v>
      </c>
      <c r="H80" s="37"/>
    </row>
    <row r="81" spans="2:9" ht="17.399999999999999" customHeight="1" x14ac:dyDescent="0.35">
      <c r="B81" s="24" t="s">
        <v>96</v>
      </c>
      <c r="C81" s="25" t="s">
        <v>97</v>
      </c>
      <c r="D81" s="26" t="s">
        <v>66</v>
      </c>
      <c r="E81" s="27"/>
      <c r="F81" s="27"/>
      <c r="G81" s="27">
        <f t="shared" si="2"/>
        <v>0</v>
      </c>
      <c r="H81" s="37"/>
    </row>
    <row r="82" spans="2:9" ht="17.399999999999999" customHeight="1" x14ac:dyDescent="0.35">
      <c r="B82" s="24" t="s">
        <v>98</v>
      </c>
      <c r="C82" s="25" t="s">
        <v>99</v>
      </c>
      <c r="D82" s="26" t="s">
        <v>66</v>
      </c>
      <c r="E82" s="27">
        <v>8</v>
      </c>
      <c r="F82" s="27"/>
      <c r="G82" s="27">
        <f t="shared" si="2"/>
        <v>0</v>
      </c>
      <c r="H82" s="37"/>
    </row>
    <row r="83" spans="2:9" ht="17.399999999999999" customHeight="1" x14ac:dyDescent="0.35">
      <c r="B83" s="24" t="s">
        <v>100</v>
      </c>
      <c r="C83" s="25" t="s">
        <v>101</v>
      </c>
      <c r="D83" s="26" t="s">
        <v>66</v>
      </c>
      <c r="E83" s="27">
        <v>8</v>
      </c>
      <c r="F83" s="27"/>
      <c r="G83" s="27">
        <f t="shared" si="2"/>
        <v>0</v>
      </c>
      <c r="H83" s="37"/>
    </row>
    <row r="84" spans="2:9" ht="17.399999999999999" customHeight="1" x14ac:dyDescent="0.35">
      <c r="B84" s="24" t="s">
        <v>102</v>
      </c>
      <c r="C84" s="25" t="s">
        <v>103</v>
      </c>
      <c r="D84" s="26" t="s">
        <v>66</v>
      </c>
      <c r="E84" s="27">
        <v>8</v>
      </c>
      <c r="F84" s="27"/>
      <c r="G84" s="27">
        <f t="shared" si="2"/>
        <v>0</v>
      </c>
      <c r="H84" s="37"/>
    </row>
    <row r="85" spans="2:9" ht="17.399999999999999" customHeight="1" x14ac:dyDescent="0.35">
      <c r="B85" s="24" t="s">
        <v>104</v>
      </c>
      <c r="C85" s="25" t="s">
        <v>105</v>
      </c>
      <c r="D85" s="26" t="s">
        <v>66</v>
      </c>
      <c r="E85" s="27">
        <v>8</v>
      </c>
      <c r="F85" s="27"/>
      <c r="G85" s="27">
        <f t="shared" si="2"/>
        <v>0</v>
      </c>
      <c r="H85" s="39"/>
    </row>
    <row r="86" spans="2:9" ht="17.399999999999999" customHeight="1" x14ac:dyDescent="0.35">
      <c r="B86" s="24" t="s">
        <v>106</v>
      </c>
      <c r="C86" s="25" t="s">
        <v>107</v>
      </c>
      <c r="D86" s="26" t="s">
        <v>41</v>
      </c>
      <c r="E86" s="27"/>
      <c r="F86" s="27"/>
      <c r="G86" s="28">
        <f>F86*E86</f>
        <v>0</v>
      </c>
      <c r="H86" s="14"/>
      <c r="I86" s="42"/>
    </row>
    <row r="87" spans="2:9" ht="17.399999999999999" customHeight="1" x14ac:dyDescent="0.35">
      <c r="B87" s="24" t="s">
        <v>108</v>
      </c>
      <c r="C87" s="25" t="s">
        <v>109</v>
      </c>
      <c r="D87" s="26" t="s">
        <v>41</v>
      </c>
      <c r="E87" s="27">
        <v>150</v>
      </c>
      <c r="F87" s="27"/>
      <c r="G87" s="28">
        <f>F87*E87</f>
        <v>0</v>
      </c>
      <c r="H87" s="14"/>
      <c r="I87" s="42"/>
    </row>
    <row r="88" spans="2:9" ht="17.399999999999999" customHeight="1" x14ac:dyDescent="0.35">
      <c r="B88" s="15" t="s">
        <v>110</v>
      </c>
      <c r="C88" s="25"/>
      <c r="D88" s="26"/>
      <c r="E88" s="27"/>
      <c r="F88" s="22"/>
      <c r="G88" s="22">
        <f>ROUND(SUM(G50:G87),2)</f>
        <v>0</v>
      </c>
      <c r="H88" s="14"/>
      <c r="I88" s="42"/>
    </row>
    <row r="89" spans="2:9" ht="17.399999999999999" customHeight="1" x14ac:dyDescent="0.35">
      <c r="B89" s="15" t="s">
        <v>1</v>
      </c>
      <c r="C89" s="16" t="s">
        <v>2</v>
      </c>
      <c r="D89" s="16" t="s">
        <v>3</v>
      </c>
      <c r="E89" s="17" t="s">
        <v>4</v>
      </c>
      <c r="F89" s="18" t="s">
        <v>233</v>
      </c>
      <c r="G89" s="19" t="s">
        <v>232</v>
      </c>
      <c r="H89" s="14"/>
      <c r="I89" s="42"/>
    </row>
    <row r="90" spans="2:9" ht="17.399999999999999" customHeight="1" x14ac:dyDescent="0.35">
      <c r="B90" s="15" t="s">
        <v>111</v>
      </c>
      <c r="C90" s="15"/>
      <c r="D90" s="20"/>
      <c r="E90" s="21"/>
      <c r="F90" s="22"/>
      <c r="G90" s="23"/>
      <c r="H90" s="37"/>
      <c r="I90" s="42"/>
    </row>
    <row r="91" spans="2:9" ht="17.399999999999999" customHeight="1" x14ac:dyDescent="0.35">
      <c r="B91" s="15" t="s">
        <v>112</v>
      </c>
      <c r="C91" s="16"/>
      <c r="D91" s="41"/>
      <c r="E91" s="22"/>
      <c r="F91" s="22"/>
      <c r="G91" s="22"/>
      <c r="H91" s="14"/>
      <c r="I91" s="42"/>
    </row>
    <row r="92" spans="2:9" ht="17.399999999999999" customHeight="1" x14ac:dyDescent="0.35">
      <c r="B92" s="24">
        <v>21.01</v>
      </c>
      <c r="C92" s="25" t="s">
        <v>113</v>
      </c>
      <c r="D92" s="26"/>
      <c r="E92" s="27"/>
      <c r="F92" s="27"/>
      <c r="G92" s="27"/>
      <c r="H92" s="14"/>
      <c r="I92" s="42"/>
    </row>
    <row r="93" spans="2:9" ht="28.25" customHeight="1" x14ac:dyDescent="0.35">
      <c r="B93" s="24" t="s">
        <v>22</v>
      </c>
      <c r="C93" s="25" t="s">
        <v>114</v>
      </c>
      <c r="D93" s="26"/>
      <c r="E93" s="27"/>
      <c r="F93" s="27"/>
      <c r="G93" s="27"/>
      <c r="H93" s="14"/>
      <c r="I93" s="42"/>
    </row>
    <row r="94" spans="2:9" ht="16.25" customHeight="1" x14ac:dyDescent="0.35">
      <c r="B94" s="24" t="s">
        <v>78</v>
      </c>
      <c r="C94" s="25" t="s">
        <v>115</v>
      </c>
      <c r="D94" s="26" t="s">
        <v>56</v>
      </c>
      <c r="E94" s="27">
        <v>1010</v>
      </c>
      <c r="F94" s="27"/>
      <c r="G94" s="27">
        <f>F94*E94</f>
        <v>0</v>
      </c>
      <c r="H94" s="14"/>
      <c r="I94" s="42"/>
    </row>
    <row r="95" spans="2:9" ht="17.399999999999999" customHeight="1" x14ac:dyDescent="0.35">
      <c r="B95" s="24" t="s">
        <v>116</v>
      </c>
      <c r="C95" s="25" t="s">
        <v>117</v>
      </c>
      <c r="D95" s="26" t="s">
        <v>118</v>
      </c>
      <c r="E95" s="27"/>
      <c r="F95" s="27"/>
      <c r="G95" s="27">
        <f>F95*E95</f>
        <v>0</v>
      </c>
      <c r="H95" s="14"/>
      <c r="I95" s="42"/>
    </row>
    <row r="96" spans="2:9" ht="17.399999999999999" customHeight="1" x14ac:dyDescent="0.35">
      <c r="B96" s="24" t="s">
        <v>119</v>
      </c>
      <c r="C96" s="25" t="s">
        <v>120</v>
      </c>
      <c r="D96" s="26" t="s">
        <v>118</v>
      </c>
      <c r="E96" s="27"/>
      <c r="F96" s="27"/>
      <c r="G96" s="27">
        <f>F96*E96</f>
        <v>0</v>
      </c>
      <c r="H96" s="14"/>
      <c r="I96" s="42"/>
    </row>
    <row r="97" spans="2:9" ht="27.65" customHeight="1" x14ac:dyDescent="0.35">
      <c r="B97" s="24" t="s">
        <v>25</v>
      </c>
      <c r="C97" s="25" t="s">
        <v>121</v>
      </c>
      <c r="D97" s="26" t="s">
        <v>118</v>
      </c>
      <c r="E97" s="27">
        <v>7.1</v>
      </c>
      <c r="F97" s="27"/>
      <c r="G97" s="27">
        <f>F97*E97</f>
        <v>0</v>
      </c>
      <c r="H97" s="14"/>
      <c r="I97" s="42"/>
    </row>
    <row r="98" spans="2:9" ht="17.399999999999999" customHeight="1" x14ac:dyDescent="0.35">
      <c r="B98" s="15" t="s">
        <v>122</v>
      </c>
      <c r="C98" s="25"/>
      <c r="D98" s="26"/>
      <c r="E98" s="27"/>
      <c r="F98" s="22"/>
      <c r="G98" s="22">
        <f>ROUND(SUM(G92:G97),2)</f>
        <v>0</v>
      </c>
      <c r="H98" s="14"/>
      <c r="I98" s="42"/>
    </row>
    <row r="99" spans="2:9" ht="17.399999999999999" customHeight="1" x14ac:dyDescent="0.35">
      <c r="B99" s="15" t="s">
        <v>1</v>
      </c>
      <c r="C99" s="16" t="s">
        <v>2</v>
      </c>
      <c r="D99" s="16" t="s">
        <v>3</v>
      </c>
      <c r="E99" s="17" t="s">
        <v>4</v>
      </c>
      <c r="F99" s="18" t="s">
        <v>233</v>
      </c>
      <c r="G99" s="19" t="s">
        <v>232</v>
      </c>
      <c r="H99" s="14"/>
      <c r="I99" s="42"/>
    </row>
    <row r="100" spans="2:9" ht="17.399999999999999" customHeight="1" x14ac:dyDescent="0.35">
      <c r="B100" s="15" t="s">
        <v>123</v>
      </c>
      <c r="C100" s="16"/>
      <c r="D100" s="41"/>
      <c r="E100" s="22"/>
      <c r="F100" s="22"/>
      <c r="G100" s="22"/>
      <c r="H100" s="14"/>
      <c r="I100" s="42"/>
    </row>
    <row r="101" spans="2:9" ht="17.399999999999999" customHeight="1" x14ac:dyDescent="0.35">
      <c r="B101" s="24">
        <v>22.01</v>
      </c>
      <c r="C101" s="25" t="s">
        <v>124</v>
      </c>
      <c r="D101" s="26"/>
      <c r="E101" s="27"/>
      <c r="F101" s="27"/>
      <c r="G101" s="27"/>
      <c r="H101" s="14"/>
      <c r="I101" s="42"/>
    </row>
    <row r="102" spans="2:9" ht="28.75" customHeight="1" x14ac:dyDescent="0.35">
      <c r="B102" s="24" t="s">
        <v>22</v>
      </c>
      <c r="C102" s="25" t="s">
        <v>114</v>
      </c>
      <c r="D102" s="26"/>
      <c r="E102" s="27"/>
      <c r="F102" s="27"/>
      <c r="G102" s="27"/>
      <c r="H102" s="14"/>
      <c r="I102" s="42"/>
    </row>
    <row r="103" spans="2:9" ht="17.399999999999999" customHeight="1" x14ac:dyDescent="0.35">
      <c r="B103" s="24" t="s">
        <v>78</v>
      </c>
      <c r="C103" s="25" t="s">
        <v>115</v>
      </c>
      <c r="D103" s="26" t="s">
        <v>118</v>
      </c>
      <c r="E103" s="27"/>
      <c r="F103" s="27"/>
      <c r="G103" s="27">
        <f>F103*E103</f>
        <v>0</v>
      </c>
      <c r="H103" s="14"/>
      <c r="I103" s="42"/>
    </row>
    <row r="104" spans="2:9" ht="17.399999999999999" customHeight="1" x14ac:dyDescent="0.35">
      <c r="B104" s="24" t="s">
        <v>125</v>
      </c>
      <c r="C104" s="25" t="s">
        <v>126</v>
      </c>
      <c r="D104" s="26" t="s">
        <v>118</v>
      </c>
      <c r="E104" s="27"/>
      <c r="F104" s="27"/>
      <c r="G104" s="27">
        <f>F104*E104</f>
        <v>0</v>
      </c>
      <c r="H104" s="14"/>
      <c r="I104" s="42"/>
    </row>
    <row r="105" spans="2:9" ht="27" customHeight="1" x14ac:dyDescent="0.35">
      <c r="B105" s="24" t="s">
        <v>25</v>
      </c>
      <c r="C105" s="25" t="s">
        <v>127</v>
      </c>
      <c r="D105" s="26" t="s">
        <v>118</v>
      </c>
      <c r="E105" s="27"/>
      <c r="F105" s="27"/>
      <c r="G105" s="27">
        <f>F105*E105</f>
        <v>0</v>
      </c>
      <c r="H105" s="14"/>
      <c r="I105" s="42"/>
    </row>
    <row r="106" spans="2:9" ht="17.399999999999999" customHeight="1" x14ac:dyDescent="0.35">
      <c r="B106" s="24">
        <v>22.02</v>
      </c>
      <c r="C106" s="25" t="s">
        <v>128</v>
      </c>
      <c r="D106" s="26"/>
      <c r="E106" s="27"/>
      <c r="F106" s="27"/>
      <c r="G106" s="27"/>
      <c r="H106" s="14"/>
      <c r="I106" s="42"/>
    </row>
    <row r="107" spans="2:9" ht="17.399999999999999" customHeight="1" x14ac:dyDescent="0.35">
      <c r="B107" s="24" t="s">
        <v>22</v>
      </c>
      <c r="C107" s="25" t="s">
        <v>129</v>
      </c>
      <c r="D107" s="26" t="s">
        <v>118</v>
      </c>
      <c r="E107" s="27"/>
      <c r="F107" s="27"/>
      <c r="G107" s="27">
        <f>F107*E107</f>
        <v>0</v>
      </c>
      <c r="H107" s="14"/>
      <c r="I107" s="42"/>
    </row>
    <row r="108" spans="2:9" ht="17.399999999999999" customHeight="1" x14ac:dyDescent="0.35">
      <c r="B108" s="24" t="s">
        <v>25</v>
      </c>
      <c r="C108" s="25" t="s">
        <v>130</v>
      </c>
      <c r="D108" s="26" t="s">
        <v>118</v>
      </c>
      <c r="E108" s="27">
        <v>210</v>
      </c>
      <c r="F108" s="27"/>
      <c r="G108" s="27">
        <f>F108*E108</f>
        <v>0</v>
      </c>
      <c r="H108" s="37"/>
    </row>
    <row r="109" spans="2:9" ht="17.399999999999999" customHeight="1" x14ac:dyDescent="0.35">
      <c r="B109" s="24">
        <v>22.03</v>
      </c>
      <c r="C109" s="25" t="s">
        <v>131</v>
      </c>
      <c r="D109" s="26"/>
      <c r="E109" s="27"/>
      <c r="F109" s="27"/>
      <c r="G109" s="27"/>
      <c r="H109" s="39"/>
    </row>
    <row r="110" spans="2:9" ht="17.399999999999999" customHeight="1" x14ac:dyDescent="0.35">
      <c r="B110" s="24" t="s">
        <v>30</v>
      </c>
      <c r="C110" s="25" t="s">
        <v>132</v>
      </c>
      <c r="D110" s="26"/>
      <c r="E110" s="27"/>
      <c r="F110" s="27"/>
      <c r="G110" s="27"/>
      <c r="H110" s="37"/>
    </row>
    <row r="111" spans="2:9" ht="17.399999999999999" customHeight="1" x14ac:dyDescent="0.35">
      <c r="B111" s="24" t="s">
        <v>78</v>
      </c>
      <c r="C111" s="25" t="s">
        <v>133</v>
      </c>
      <c r="D111" s="26" t="s">
        <v>134</v>
      </c>
      <c r="E111" s="27"/>
      <c r="F111" s="27"/>
      <c r="G111" s="27">
        <f>F111*E111</f>
        <v>0</v>
      </c>
      <c r="H111" s="37"/>
    </row>
    <row r="112" spans="2:9" ht="17.399999999999999" customHeight="1" x14ac:dyDescent="0.35">
      <c r="B112" s="24" t="s">
        <v>125</v>
      </c>
      <c r="C112" s="25" t="s">
        <v>135</v>
      </c>
      <c r="D112" s="26" t="s">
        <v>134</v>
      </c>
      <c r="E112" s="27"/>
      <c r="F112" s="27"/>
      <c r="G112" s="27"/>
      <c r="H112" s="14"/>
    </row>
    <row r="113" spans="2:8" ht="17.399999999999999" customHeight="1" x14ac:dyDescent="0.35">
      <c r="B113" s="24">
        <v>22.13</v>
      </c>
      <c r="C113" s="25" t="s">
        <v>136</v>
      </c>
      <c r="D113" s="26" t="s">
        <v>134</v>
      </c>
      <c r="E113" s="27"/>
      <c r="F113" s="27"/>
      <c r="G113" s="27">
        <f>F113*E113</f>
        <v>0</v>
      </c>
      <c r="H113" s="14"/>
    </row>
    <row r="114" spans="2:8" ht="17.399999999999999" customHeight="1" x14ac:dyDescent="0.35">
      <c r="B114" s="24">
        <v>22.14</v>
      </c>
      <c r="C114" s="25" t="s">
        <v>137</v>
      </c>
      <c r="D114" s="26" t="s">
        <v>134</v>
      </c>
      <c r="E114" s="27"/>
      <c r="F114" s="27"/>
      <c r="G114" s="27">
        <f>F114*E114</f>
        <v>0</v>
      </c>
      <c r="H114" s="37"/>
    </row>
    <row r="115" spans="2:8" ht="17.399999999999999" customHeight="1" x14ac:dyDescent="0.35">
      <c r="B115" s="24">
        <v>22.19</v>
      </c>
      <c r="C115" s="25" t="s">
        <v>138</v>
      </c>
      <c r="D115" s="26" t="s">
        <v>139</v>
      </c>
      <c r="E115" s="27"/>
      <c r="F115" s="27"/>
      <c r="G115" s="27">
        <f>F115*E115</f>
        <v>0</v>
      </c>
      <c r="H115" s="14"/>
    </row>
    <row r="116" spans="2:8" ht="17.399999999999999" customHeight="1" x14ac:dyDescent="0.35">
      <c r="B116" s="24">
        <v>22.23</v>
      </c>
      <c r="C116" s="25" t="s">
        <v>140</v>
      </c>
      <c r="D116" s="26"/>
      <c r="E116" s="27"/>
      <c r="F116" s="27"/>
      <c r="G116" s="27"/>
      <c r="H116" s="14"/>
    </row>
    <row r="117" spans="2:8" ht="17.399999999999999" customHeight="1" x14ac:dyDescent="0.35">
      <c r="B117" s="24" t="s">
        <v>22</v>
      </c>
      <c r="C117" s="25" t="s">
        <v>141</v>
      </c>
      <c r="D117" s="26" t="s">
        <v>134</v>
      </c>
      <c r="E117" s="27"/>
      <c r="F117" s="27"/>
      <c r="G117" s="27">
        <f>F117*E117</f>
        <v>0</v>
      </c>
      <c r="H117" s="37"/>
    </row>
    <row r="118" spans="2:8" ht="17.399999999999999" customHeight="1" x14ac:dyDescent="0.35">
      <c r="B118" s="24">
        <v>22.31</v>
      </c>
      <c r="C118" s="25" t="s">
        <v>142</v>
      </c>
      <c r="D118" s="26"/>
      <c r="E118" s="27"/>
      <c r="F118" s="27"/>
      <c r="G118" s="27"/>
      <c r="H118" s="39"/>
    </row>
    <row r="119" spans="2:8" ht="17.399999999999999" customHeight="1" x14ac:dyDescent="0.35">
      <c r="B119" s="24" t="s">
        <v>22</v>
      </c>
      <c r="C119" s="25" t="s">
        <v>143</v>
      </c>
      <c r="D119" s="26"/>
      <c r="E119" s="27"/>
      <c r="F119" s="27"/>
      <c r="G119" s="27"/>
      <c r="H119" s="37"/>
    </row>
    <row r="120" spans="2:8" ht="17.399999999999999" customHeight="1" x14ac:dyDescent="0.35">
      <c r="B120" s="24" t="s">
        <v>78</v>
      </c>
      <c r="C120" s="25" t="s">
        <v>144</v>
      </c>
      <c r="D120" s="26" t="s">
        <v>134</v>
      </c>
      <c r="E120" s="27"/>
      <c r="F120" s="27"/>
      <c r="G120" s="27"/>
      <c r="H120" s="37"/>
    </row>
    <row r="121" spans="2:8" ht="17.399999999999999" customHeight="1" x14ac:dyDescent="0.35">
      <c r="B121" s="24" t="s">
        <v>125</v>
      </c>
      <c r="C121" s="25" t="s">
        <v>145</v>
      </c>
      <c r="D121" s="26" t="s">
        <v>134</v>
      </c>
      <c r="E121" s="27">
        <v>122</v>
      </c>
      <c r="F121" s="27"/>
      <c r="G121" s="27">
        <f>F121*E121</f>
        <v>0</v>
      </c>
      <c r="H121" s="14"/>
    </row>
    <row r="122" spans="2:8" ht="17.399999999999999" customHeight="1" x14ac:dyDescent="0.35">
      <c r="B122" s="24" t="s">
        <v>25</v>
      </c>
      <c r="C122" s="25" t="s">
        <v>146</v>
      </c>
      <c r="D122" s="26"/>
      <c r="E122" s="27"/>
      <c r="F122" s="27"/>
      <c r="G122" s="27">
        <f>F122*E122</f>
        <v>0</v>
      </c>
      <c r="H122" s="14"/>
    </row>
    <row r="123" spans="2:8" ht="17.399999999999999" customHeight="1" x14ac:dyDescent="0.35">
      <c r="B123" s="24" t="s">
        <v>78</v>
      </c>
      <c r="C123" s="25" t="s">
        <v>147</v>
      </c>
      <c r="D123" s="26" t="s">
        <v>134</v>
      </c>
      <c r="E123" s="27">
        <v>12</v>
      </c>
      <c r="F123" s="27"/>
      <c r="G123" s="27">
        <f>F123*E123</f>
        <v>0</v>
      </c>
      <c r="H123" s="14"/>
    </row>
    <row r="124" spans="2:8" ht="17.399999999999999" customHeight="1" x14ac:dyDescent="0.35">
      <c r="B124" s="24" t="s">
        <v>125</v>
      </c>
      <c r="C124" s="25" t="s">
        <v>148</v>
      </c>
      <c r="D124" s="26" t="s">
        <v>134</v>
      </c>
      <c r="E124" s="27">
        <v>18</v>
      </c>
      <c r="F124" s="27"/>
      <c r="G124" s="27">
        <f>F124*E124</f>
        <v>0</v>
      </c>
      <c r="H124" s="37"/>
    </row>
    <row r="125" spans="2:8" ht="17.399999999999999" customHeight="1" x14ac:dyDescent="0.35">
      <c r="B125" s="15" t="s">
        <v>149</v>
      </c>
      <c r="C125" s="25"/>
      <c r="D125" s="26"/>
      <c r="E125" s="27"/>
      <c r="F125" s="22"/>
      <c r="G125" s="22">
        <f>ROUND(SUM(G103:G124),2)</f>
        <v>0</v>
      </c>
      <c r="H125" s="37"/>
    </row>
    <row r="126" spans="2:8" ht="17.399999999999999" customHeight="1" x14ac:dyDescent="0.35">
      <c r="B126" s="15" t="s">
        <v>1</v>
      </c>
      <c r="C126" s="16" t="s">
        <v>2</v>
      </c>
      <c r="D126" s="16" t="s">
        <v>3</v>
      </c>
      <c r="E126" s="17" t="s">
        <v>4</v>
      </c>
      <c r="F126" s="18" t="s">
        <v>233</v>
      </c>
      <c r="G126" s="19" t="s">
        <v>232</v>
      </c>
      <c r="H126" s="14"/>
    </row>
    <row r="127" spans="2:8" ht="17.399999999999999" customHeight="1" x14ac:dyDescent="0.35">
      <c r="B127" s="15" t="s">
        <v>150</v>
      </c>
      <c r="C127" s="16"/>
      <c r="D127" s="20"/>
      <c r="E127" s="22"/>
      <c r="F127" s="22"/>
      <c r="G127" s="22"/>
      <c r="H127" s="14"/>
    </row>
    <row r="128" spans="2:8" ht="17.399999999999999" customHeight="1" x14ac:dyDescent="0.35">
      <c r="B128" s="24">
        <v>25.01</v>
      </c>
      <c r="C128" s="25" t="s">
        <v>151</v>
      </c>
      <c r="D128" s="26"/>
      <c r="E128" s="27"/>
      <c r="F128" s="27"/>
      <c r="G128" s="27"/>
      <c r="H128" s="14"/>
    </row>
    <row r="129" spans="2:10" ht="17.399999999999999" customHeight="1" x14ac:dyDescent="0.35">
      <c r="B129" s="24" t="s">
        <v>25</v>
      </c>
      <c r="C129" s="25" t="s">
        <v>152</v>
      </c>
      <c r="D129" s="26" t="s">
        <v>139</v>
      </c>
      <c r="E129" s="27"/>
      <c r="F129" s="27"/>
      <c r="G129" s="27">
        <f>F129*E129</f>
        <v>0</v>
      </c>
      <c r="H129" s="14"/>
    </row>
    <row r="130" spans="2:10" ht="17.399999999999999" customHeight="1" x14ac:dyDescent="0.35">
      <c r="B130" s="24">
        <v>25.03</v>
      </c>
      <c r="C130" s="25" t="s">
        <v>153</v>
      </c>
      <c r="D130" s="26"/>
      <c r="E130" s="27"/>
      <c r="F130" s="27"/>
      <c r="G130" s="27"/>
      <c r="H130" s="14"/>
    </row>
    <row r="131" spans="2:10" ht="17.399999999999999" customHeight="1" x14ac:dyDescent="0.35">
      <c r="B131" s="24" t="s">
        <v>25</v>
      </c>
      <c r="C131" s="25" t="s">
        <v>154</v>
      </c>
      <c r="D131" s="26"/>
      <c r="E131" s="27"/>
      <c r="F131" s="27"/>
      <c r="G131" s="27"/>
      <c r="H131" s="14"/>
    </row>
    <row r="132" spans="2:10" ht="17.399999999999999" customHeight="1" x14ac:dyDescent="0.35">
      <c r="B132" s="24"/>
      <c r="C132" s="25" t="s">
        <v>155</v>
      </c>
      <c r="D132" s="26" t="s">
        <v>118</v>
      </c>
      <c r="E132" s="27">
        <v>53</v>
      </c>
      <c r="F132" s="27"/>
      <c r="G132" s="27">
        <f>F132*E132</f>
        <v>0</v>
      </c>
      <c r="H132" s="14"/>
    </row>
    <row r="133" spans="2:10" ht="17.399999999999999" customHeight="1" x14ac:dyDescent="0.35">
      <c r="B133" s="24"/>
      <c r="C133" s="25" t="s">
        <v>156</v>
      </c>
      <c r="D133" s="26" t="s">
        <v>118</v>
      </c>
      <c r="E133" s="27">
        <v>171</v>
      </c>
      <c r="F133" s="27"/>
      <c r="G133" s="27">
        <f>F133*E133</f>
        <v>0</v>
      </c>
      <c r="H133" s="14"/>
    </row>
    <row r="134" spans="2:10" ht="17.399999999999999" customHeight="1" x14ac:dyDescent="0.35">
      <c r="B134" s="29">
        <v>25.06</v>
      </c>
      <c r="C134" s="30" t="s">
        <v>157</v>
      </c>
      <c r="D134" s="31"/>
      <c r="E134" s="32"/>
      <c r="F134" s="32"/>
      <c r="G134" s="32"/>
      <c r="H134" s="37"/>
    </row>
    <row r="135" spans="2:10" ht="31" x14ac:dyDescent="0.35">
      <c r="B135" s="29" t="s">
        <v>22</v>
      </c>
      <c r="C135" s="30" t="s">
        <v>158</v>
      </c>
      <c r="D135" s="31" t="s">
        <v>159</v>
      </c>
      <c r="E135" s="32"/>
      <c r="F135" s="32"/>
      <c r="G135" s="32"/>
      <c r="H135" s="39"/>
    </row>
    <row r="136" spans="2:10" ht="17.399999999999999" customHeight="1" x14ac:dyDescent="0.35">
      <c r="B136" s="29" t="s">
        <v>25</v>
      </c>
      <c r="C136" s="30" t="s">
        <v>160</v>
      </c>
      <c r="D136" s="31" t="s">
        <v>18</v>
      </c>
      <c r="E136" s="32"/>
      <c r="F136" s="32"/>
      <c r="G136" s="32"/>
      <c r="H136" s="39"/>
      <c r="J136" s="43"/>
    </row>
    <row r="137" spans="2:10" ht="17.399999999999999" customHeight="1" x14ac:dyDescent="0.35">
      <c r="B137" s="15" t="s">
        <v>161</v>
      </c>
      <c r="C137" s="25"/>
      <c r="D137" s="26"/>
      <c r="E137" s="27"/>
      <c r="F137" s="22"/>
      <c r="G137" s="22"/>
      <c r="H137" s="14"/>
    </row>
    <row r="138" spans="2:10" ht="17.399999999999999" customHeight="1" x14ac:dyDescent="0.35">
      <c r="B138" s="15" t="s">
        <v>1</v>
      </c>
      <c r="C138" s="16" t="s">
        <v>2</v>
      </c>
      <c r="D138" s="16" t="s">
        <v>3</v>
      </c>
      <c r="E138" s="17" t="s">
        <v>4</v>
      </c>
      <c r="F138" s="18" t="s">
        <v>233</v>
      </c>
      <c r="G138" s="19" t="s">
        <v>232</v>
      </c>
      <c r="H138" s="2"/>
    </row>
    <row r="139" spans="2:10" ht="17.399999999999999" customHeight="1" x14ac:dyDescent="0.35">
      <c r="B139" s="15" t="s">
        <v>162</v>
      </c>
      <c r="C139" s="16"/>
      <c r="D139" s="20"/>
      <c r="E139" s="21"/>
      <c r="F139" s="22"/>
      <c r="G139" s="22"/>
      <c r="H139" s="39"/>
    </row>
    <row r="140" spans="2:10" ht="17.399999999999999" customHeight="1" x14ac:dyDescent="0.35">
      <c r="B140" s="15" t="s">
        <v>163</v>
      </c>
      <c r="C140" s="16"/>
      <c r="D140" s="41"/>
      <c r="E140" s="22"/>
      <c r="F140" s="22"/>
      <c r="G140" s="22"/>
      <c r="H140" s="14"/>
    </row>
    <row r="141" spans="2:10" ht="17.399999999999999" customHeight="1" x14ac:dyDescent="0.35">
      <c r="B141" s="44" t="s">
        <v>164</v>
      </c>
      <c r="C141" s="45" t="s">
        <v>165</v>
      </c>
      <c r="D141" s="46"/>
      <c r="E141" s="27"/>
      <c r="F141" s="27"/>
      <c r="G141" s="27"/>
      <c r="H141" s="37"/>
    </row>
    <row r="142" spans="2:10" ht="17.399999999999999" customHeight="1" x14ac:dyDescent="0.35">
      <c r="B142" s="44" t="s">
        <v>22</v>
      </c>
      <c r="C142" s="45" t="s">
        <v>166</v>
      </c>
      <c r="D142" s="46"/>
      <c r="E142" s="27"/>
      <c r="F142" s="27"/>
      <c r="G142" s="27"/>
      <c r="H142" s="37"/>
    </row>
    <row r="143" spans="2:10" ht="17.399999999999999" customHeight="1" x14ac:dyDescent="0.35">
      <c r="B143" s="47"/>
      <c r="C143" s="48" t="s">
        <v>167</v>
      </c>
      <c r="D143" s="49" t="s">
        <v>118</v>
      </c>
      <c r="E143" s="32">
        <v>252</v>
      </c>
      <c r="F143" s="32"/>
      <c r="G143" s="32">
        <f>F143*E143</f>
        <v>0</v>
      </c>
      <c r="H143" s="37"/>
    </row>
    <row r="144" spans="2:10" ht="17.399999999999999" customHeight="1" x14ac:dyDescent="0.35">
      <c r="B144" s="47"/>
      <c r="C144" s="48" t="s">
        <v>168</v>
      </c>
      <c r="D144" s="49" t="s">
        <v>118</v>
      </c>
      <c r="E144" s="32"/>
      <c r="F144" s="32"/>
      <c r="G144" s="32">
        <f>F144*E144</f>
        <v>0</v>
      </c>
      <c r="H144" s="37"/>
    </row>
    <row r="145" spans="2:10" ht="17.399999999999999" customHeight="1" x14ac:dyDescent="0.35">
      <c r="B145" s="24" t="s">
        <v>169</v>
      </c>
      <c r="C145" s="25" t="s">
        <v>170</v>
      </c>
      <c r="D145" s="26"/>
      <c r="E145" s="27"/>
      <c r="F145" s="27"/>
      <c r="G145" s="27"/>
      <c r="H145" s="37"/>
    </row>
    <row r="146" spans="2:10" ht="17.399999999999999" customHeight="1" x14ac:dyDescent="0.35">
      <c r="B146" s="29"/>
      <c r="C146" s="30" t="s">
        <v>171</v>
      </c>
      <c r="D146" s="31" t="s">
        <v>118</v>
      </c>
      <c r="E146" s="32"/>
      <c r="F146" s="32"/>
      <c r="G146" s="32">
        <f>F146*E146</f>
        <v>0</v>
      </c>
      <c r="H146" s="37"/>
    </row>
    <row r="147" spans="2:10" ht="17.399999999999999" customHeight="1" x14ac:dyDescent="0.35">
      <c r="B147" s="24"/>
      <c r="C147" s="25" t="s">
        <v>172</v>
      </c>
      <c r="D147" s="26" t="s">
        <v>118</v>
      </c>
      <c r="E147" s="27"/>
      <c r="F147" s="27"/>
      <c r="G147" s="32">
        <f>F147*E147</f>
        <v>0</v>
      </c>
      <c r="H147" s="37"/>
    </row>
    <row r="148" spans="2:10" ht="17.399999999999999" customHeight="1" x14ac:dyDescent="0.35">
      <c r="B148" s="29">
        <v>33.14</v>
      </c>
      <c r="C148" s="30" t="s">
        <v>173</v>
      </c>
      <c r="D148" s="26" t="s">
        <v>118</v>
      </c>
      <c r="E148" s="32"/>
      <c r="F148" s="32"/>
      <c r="G148" s="32">
        <f>F148*E148</f>
        <v>0</v>
      </c>
      <c r="H148" s="37"/>
    </row>
    <row r="149" spans="2:10" ht="17.399999999999999" customHeight="1" x14ac:dyDescent="0.35">
      <c r="B149" s="29">
        <v>33.15</v>
      </c>
      <c r="C149" s="30" t="s">
        <v>174</v>
      </c>
      <c r="D149" s="26" t="s">
        <v>118</v>
      </c>
      <c r="E149" s="32"/>
      <c r="F149" s="32"/>
      <c r="G149" s="32"/>
      <c r="H149" s="37"/>
    </row>
    <row r="150" spans="2:10" ht="17.399999999999999" customHeight="1" x14ac:dyDescent="0.35">
      <c r="B150" s="29">
        <v>33.159999999999997</v>
      </c>
      <c r="C150" s="30" t="s">
        <v>175</v>
      </c>
      <c r="D150" s="31" t="s">
        <v>176</v>
      </c>
      <c r="E150" s="32"/>
      <c r="F150" s="32"/>
      <c r="G150" s="32">
        <f>F150*E150</f>
        <v>0</v>
      </c>
      <c r="H150" s="37"/>
    </row>
    <row r="151" spans="2:10" ht="17.399999999999999" customHeight="1" x14ac:dyDescent="0.35">
      <c r="B151" s="29" t="s">
        <v>177</v>
      </c>
      <c r="C151" s="30" t="s">
        <v>178</v>
      </c>
      <c r="D151" s="31" t="s">
        <v>176</v>
      </c>
      <c r="E151" s="32">
        <v>6.1</v>
      </c>
      <c r="F151" s="32"/>
      <c r="G151" s="32">
        <f>F151*E151</f>
        <v>0</v>
      </c>
      <c r="H151" s="37"/>
    </row>
    <row r="152" spans="2:10" ht="17.399999999999999" customHeight="1" x14ac:dyDescent="0.35">
      <c r="B152" s="29">
        <v>33.18</v>
      </c>
      <c r="C152" s="30" t="s">
        <v>179</v>
      </c>
      <c r="D152" s="31" t="s">
        <v>176</v>
      </c>
      <c r="E152" s="32"/>
      <c r="F152" s="32"/>
      <c r="G152" s="32"/>
      <c r="H152" s="37"/>
    </row>
    <row r="153" spans="2:10" ht="17.399999999999999" customHeight="1" x14ac:dyDescent="0.35">
      <c r="B153" s="29" t="s">
        <v>180</v>
      </c>
      <c r="C153" s="30" t="s">
        <v>181</v>
      </c>
      <c r="D153" s="26" t="s">
        <v>118</v>
      </c>
      <c r="E153" s="32">
        <v>1062</v>
      </c>
      <c r="F153" s="32"/>
      <c r="G153" s="32">
        <f>F153*E153</f>
        <v>0</v>
      </c>
      <c r="H153" s="37"/>
    </row>
    <row r="154" spans="2:10" ht="17.399999999999999" customHeight="1" x14ac:dyDescent="0.35">
      <c r="B154" s="15" t="s">
        <v>182</v>
      </c>
      <c r="C154" s="25"/>
      <c r="D154" s="26"/>
      <c r="E154" s="27"/>
      <c r="F154" s="22"/>
      <c r="G154" s="22">
        <f>ROUND(SUM(G142:G153),2)</f>
        <v>0</v>
      </c>
      <c r="H154" s="37"/>
      <c r="J154" s="43"/>
    </row>
    <row r="155" spans="2:10" ht="17.399999999999999" customHeight="1" x14ac:dyDescent="0.35">
      <c r="B155" s="15" t="s">
        <v>1</v>
      </c>
      <c r="C155" s="16" t="s">
        <v>2</v>
      </c>
      <c r="D155" s="16" t="s">
        <v>3</v>
      </c>
      <c r="E155" s="17" t="s">
        <v>4</v>
      </c>
      <c r="F155" s="18" t="s">
        <v>233</v>
      </c>
      <c r="G155" s="19" t="s">
        <v>232</v>
      </c>
      <c r="H155" s="50"/>
    </row>
    <row r="156" spans="2:10" ht="17.399999999999999" customHeight="1" x14ac:dyDescent="0.35">
      <c r="B156" s="40" t="s">
        <v>183</v>
      </c>
      <c r="C156" s="16"/>
      <c r="D156" s="41"/>
      <c r="E156" s="22"/>
      <c r="F156" s="27"/>
      <c r="G156" s="27"/>
      <c r="H156" s="50"/>
    </row>
    <row r="157" spans="2:10" ht="17.399999999999999" customHeight="1" x14ac:dyDescent="0.35">
      <c r="B157" s="15" t="s">
        <v>184</v>
      </c>
      <c r="C157" s="16"/>
      <c r="D157" s="41"/>
      <c r="E157" s="22"/>
      <c r="F157" s="27"/>
      <c r="G157" s="27"/>
      <c r="H157" s="50"/>
    </row>
    <row r="158" spans="2:10" ht="17.399999999999999" customHeight="1" x14ac:dyDescent="0.35">
      <c r="B158" s="24">
        <v>61.02</v>
      </c>
      <c r="C158" s="51" t="s">
        <v>185</v>
      </c>
      <c r="D158" s="52"/>
      <c r="E158" s="53"/>
      <c r="F158" s="27"/>
      <c r="G158" s="54"/>
      <c r="H158" s="37"/>
    </row>
    <row r="159" spans="2:10" ht="17.399999999999999" customHeight="1" x14ac:dyDescent="0.35">
      <c r="B159" s="24" t="s">
        <v>22</v>
      </c>
      <c r="C159" s="51" t="s">
        <v>186</v>
      </c>
      <c r="D159" s="52" t="s">
        <v>118</v>
      </c>
      <c r="E159" s="53">
        <v>121</v>
      </c>
      <c r="F159" s="27"/>
      <c r="G159" s="27">
        <f>F159*E159</f>
        <v>0</v>
      </c>
      <c r="H159" s="37"/>
    </row>
    <row r="160" spans="2:10" ht="17.399999999999999" customHeight="1" x14ac:dyDescent="0.35">
      <c r="B160" s="24" t="s">
        <v>25</v>
      </c>
      <c r="C160" s="51" t="s">
        <v>187</v>
      </c>
      <c r="D160" s="52" t="s">
        <v>118</v>
      </c>
      <c r="E160" s="53">
        <v>378</v>
      </c>
      <c r="F160" s="27"/>
      <c r="G160" s="27">
        <f>F160*E160</f>
        <v>0</v>
      </c>
      <c r="H160" s="50"/>
    </row>
    <row r="161" spans="2:8" ht="17.399999999999999" customHeight="1" x14ac:dyDescent="0.35">
      <c r="B161" s="24">
        <v>61.04</v>
      </c>
      <c r="C161" s="51" t="s">
        <v>188</v>
      </c>
      <c r="D161" s="52"/>
      <c r="E161" s="53"/>
      <c r="F161" s="27"/>
      <c r="G161" s="54"/>
      <c r="H161" s="14"/>
    </row>
    <row r="162" spans="2:8" ht="17.399999999999999" customHeight="1" x14ac:dyDescent="0.35">
      <c r="B162" s="24" t="s">
        <v>22</v>
      </c>
      <c r="C162" s="51" t="s">
        <v>189</v>
      </c>
      <c r="D162" s="52" t="s">
        <v>118</v>
      </c>
      <c r="E162" s="53"/>
      <c r="F162" s="27"/>
      <c r="G162" s="27">
        <f>F162*E162</f>
        <v>0</v>
      </c>
      <c r="H162" s="14"/>
    </row>
    <row r="163" spans="2:8" ht="17.399999999999999" customHeight="1" x14ac:dyDescent="0.35">
      <c r="B163" s="24" t="s">
        <v>25</v>
      </c>
      <c r="C163" s="51" t="s">
        <v>190</v>
      </c>
      <c r="D163" s="52" t="s">
        <v>139</v>
      </c>
      <c r="E163" s="53"/>
      <c r="F163" s="27"/>
      <c r="G163" s="27">
        <f>F163*E163</f>
        <v>0</v>
      </c>
      <c r="H163" s="14"/>
    </row>
    <row r="164" spans="2:8" ht="17.399999999999999" customHeight="1" x14ac:dyDescent="0.35">
      <c r="B164" s="15" t="s">
        <v>191</v>
      </c>
      <c r="C164" s="25"/>
      <c r="D164" s="26"/>
      <c r="E164" s="53"/>
      <c r="F164" s="22"/>
      <c r="G164" s="22">
        <f>SUM(G159:G163)</f>
        <v>0</v>
      </c>
      <c r="H164" s="14"/>
    </row>
    <row r="165" spans="2:8" ht="17.399999999999999" customHeight="1" x14ac:dyDescent="0.35">
      <c r="B165" s="15" t="s">
        <v>1</v>
      </c>
      <c r="C165" s="16" t="s">
        <v>2</v>
      </c>
      <c r="D165" s="16" t="s">
        <v>3</v>
      </c>
      <c r="E165" s="17" t="s">
        <v>4</v>
      </c>
      <c r="F165" s="18" t="s">
        <v>233</v>
      </c>
      <c r="G165" s="19" t="s">
        <v>232</v>
      </c>
      <c r="H165" s="14"/>
    </row>
    <row r="166" spans="2:8" ht="17.399999999999999" customHeight="1" x14ac:dyDescent="0.35">
      <c r="B166" s="15" t="s">
        <v>192</v>
      </c>
      <c r="C166" s="16"/>
      <c r="D166" s="41"/>
      <c r="E166" s="21"/>
      <c r="F166" s="27"/>
      <c r="G166" s="27"/>
      <c r="H166" s="14"/>
    </row>
    <row r="167" spans="2:8" ht="17.399999999999999" customHeight="1" x14ac:dyDescent="0.35">
      <c r="B167" s="24">
        <v>62.02</v>
      </c>
      <c r="C167" s="51" t="s">
        <v>193</v>
      </c>
      <c r="D167" s="52" t="s">
        <v>139</v>
      </c>
      <c r="E167" s="53">
        <v>5.2</v>
      </c>
      <c r="F167" s="27"/>
      <c r="G167" s="27">
        <f>F167*E167</f>
        <v>0</v>
      </c>
      <c r="H167" s="14"/>
    </row>
    <row r="168" spans="2:8" ht="17.399999999999999" customHeight="1" x14ac:dyDescent="0.35">
      <c r="B168" s="24">
        <v>62.03</v>
      </c>
      <c r="C168" s="51" t="s">
        <v>194</v>
      </c>
      <c r="D168" s="52" t="s">
        <v>139</v>
      </c>
      <c r="E168" s="53">
        <v>16</v>
      </c>
      <c r="F168" s="27"/>
      <c r="G168" s="27">
        <f>F168*E168</f>
        <v>0</v>
      </c>
      <c r="H168" s="14"/>
    </row>
    <row r="169" spans="2:8" ht="17.399999999999999" customHeight="1" x14ac:dyDescent="0.35">
      <c r="B169" s="15" t="s">
        <v>195</v>
      </c>
      <c r="C169" s="25"/>
      <c r="D169" s="26"/>
      <c r="E169" s="53"/>
      <c r="F169" s="22"/>
      <c r="G169" s="22">
        <f>SUM(G167:G168)</f>
        <v>0</v>
      </c>
      <c r="H169" s="50"/>
    </row>
    <row r="170" spans="2:8" ht="17.399999999999999" customHeight="1" x14ac:dyDescent="0.35">
      <c r="B170" s="15" t="s">
        <v>1</v>
      </c>
      <c r="C170" s="16" t="s">
        <v>2</v>
      </c>
      <c r="D170" s="16" t="s">
        <v>3</v>
      </c>
      <c r="E170" s="17" t="s">
        <v>4</v>
      </c>
      <c r="F170" s="18" t="s">
        <v>233</v>
      </c>
      <c r="G170" s="19" t="s">
        <v>232</v>
      </c>
      <c r="H170" s="50"/>
    </row>
    <row r="171" spans="2:8" ht="17.399999999999999" customHeight="1" x14ac:dyDescent="0.35">
      <c r="B171" s="15" t="s">
        <v>196</v>
      </c>
      <c r="C171" s="16"/>
      <c r="D171" s="41"/>
      <c r="E171" s="21"/>
      <c r="F171" s="22"/>
      <c r="G171" s="23"/>
      <c r="H171" s="37"/>
    </row>
    <row r="172" spans="2:8" ht="17.399999999999999" customHeight="1" x14ac:dyDescent="0.35">
      <c r="B172" s="24">
        <v>63.01</v>
      </c>
      <c r="C172" s="25" t="s">
        <v>197</v>
      </c>
      <c r="D172" s="26"/>
      <c r="E172" s="53"/>
      <c r="F172" s="27"/>
      <c r="G172" s="54"/>
      <c r="H172" s="37"/>
    </row>
    <row r="173" spans="2:8" ht="17.399999999999999" customHeight="1" x14ac:dyDescent="0.35">
      <c r="B173" s="24" t="s">
        <v>25</v>
      </c>
      <c r="C173" s="25" t="s">
        <v>198</v>
      </c>
      <c r="D173" s="26"/>
      <c r="E173" s="53"/>
      <c r="F173" s="27"/>
      <c r="G173" s="54"/>
      <c r="H173" s="50"/>
    </row>
    <row r="174" spans="2:8" ht="17.399999999999999" customHeight="1" x14ac:dyDescent="0.35">
      <c r="B174" s="24" t="s">
        <v>199</v>
      </c>
      <c r="C174" s="25" t="s">
        <v>200</v>
      </c>
      <c r="D174" s="26" t="s">
        <v>201</v>
      </c>
      <c r="E174" s="53">
        <v>1.4</v>
      </c>
      <c r="F174" s="27"/>
      <c r="G174" s="27">
        <f>F174*E174</f>
        <v>0</v>
      </c>
      <c r="H174" s="14"/>
    </row>
    <row r="175" spans="2:8" ht="17.399999999999999" customHeight="1" x14ac:dyDescent="0.35">
      <c r="B175" s="24" t="s">
        <v>30</v>
      </c>
      <c r="C175" s="25" t="s">
        <v>202</v>
      </c>
      <c r="D175" s="26"/>
      <c r="E175" s="53"/>
      <c r="F175" s="27"/>
      <c r="G175" s="54"/>
      <c r="H175" s="14"/>
    </row>
    <row r="176" spans="2:8" ht="17.399999999999999" customHeight="1" x14ac:dyDescent="0.35">
      <c r="B176" s="24" t="s">
        <v>199</v>
      </c>
      <c r="C176" s="25" t="s">
        <v>203</v>
      </c>
      <c r="D176" s="26" t="s">
        <v>139</v>
      </c>
      <c r="E176" s="53">
        <v>300</v>
      </c>
      <c r="F176" s="27"/>
      <c r="G176" s="27">
        <f>F176*E176</f>
        <v>0</v>
      </c>
      <c r="H176" s="14"/>
    </row>
    <row r="177" spans="2:10" ht="17.399999999999999" customHeight="1" x14ac:dyDescent="0.35">
      <c r="B177" s="15" t="s">
        <v>204</v>
      </c>
      <c r="C177" s="25"/>
      <c r="D177" s="26"/>
      <c r="E177" s="53"/>
      <c r="F177" s="22"/>
      <c r="G177" s="22">
        <f>SUM(G174:G176)</f>
        <v>0</v>
      </c>
      <c r="H177" s="14"/>
    </row>
    <row r="178" spans="2:10" ht="17.399999999999999" customHeight="1" x14ac:dyDescent="0.35">
      <c r="B178" s="15" t="s">
        <v>1</v>
      </c>
      <c r="C178" s="16" t="s">
        <v>2</v>
      </c>
      <c r="D178" s="16" t="s">
        <v>3</v>
      </c>
      <c r="E178" s="17" t="s">
        <v>4</v>
      </c>
      <c r="F178" s="18" t="s">
        <v>233</v>
      </c>
      <c r="G178" s="19" t="s">
        <v>232</v>
      </c>
      <c r="H178" s="14"/>
    </row>
    <row r="179" spans="2:10" ht="17.399999999999999" customHeight="1" x14ac:dyDescent="0.35">
      <c r="B179" s="15" t="s">
        <v>205</v>
      </c>
      <c r="C179" s="16"/>
      <c r="D179" s="41"/>
      <c r="E179" s="21"/>
      <c r="F179" s="27"/>
      <c r="G179" s="27"/>
      <c r="H179" s="37"/>
    </row>
    <row r="180" spans="2:10" ht="17.399999999999999" customHeight="1" x14ac:dyDescent="0.35">
      <c r="B180" s="24">
        <v>64.010000000000005</v>
      </c>
      <c r="C180" s="25" t="s">
        <v>206</v>
      </c>
      <c r="D180" s="26"/>
      <c r="E180" s="53"/>
      <c r="F180" s="27"/>
      <c r="G180" s="54"/>
      <c r="H180" s="55"/>
    </row>
    <row r="181" spans="2:10" ht="17.399999999999999" customHeight="1" x14ac:dyDescent="0.35">
      <c r="B181" s="24" t="s">
        <v>22</v>
      </c>
      <c r="C181" s="25" t="s">
        <v>207</v>
      </c>
      <c r="D181" s="26"/>
      <c r="E181" s="53"/>
      <c r="F181" s="27"/>
      <c r="G181" s="27">
        <f>F181*E181</f>
        <v>0</v>
      </c>
      <c r="H181" s="39"/>
    </row>
    <row r="182" spans="2:10" ht="17.399999999999999" customHeight="1" x14ac:dyDescent="0.35">
      <c r="B182" s="24" t="s">
        <v>125</v>
      </c>
      <c r="C182" s="25" t="s">
        <v>208</v>
      </c>
      <c r="D182" s="26" t="s">
        <v>118</v>
      </c>
      <c r="E182" s="53">
        <v>4.8</v>
      </c>
      <c r="F182" s="27"/>
      <c r="G182" s="27"/>
      <c r="H182" s="37"/>
    </row>
    <row r="183" spans="2:10" ht="17.399999999999999" customHeight="1" x14ac:dyDescent="0.35">
      <c r="B183" s="24" t="s">
        <v>25</v>
      </c>
      <c r="C183" s="25" t="s">
        <v>209</v>
      </c>
      <c r="D183" s="26"/>
      <c r="E183" s="53"/>
      <c r="F183" s="27"/>
      <c r="G183" s="27">
        <f t="shared" ref="G183:G185" si="3">F183*E183</f>
        <v>0</v>
      </c>
      <c r="H183" s="14"/>
    </row>
    <row r="184" spans="2:10" ht="17.399999999999999" customHeight="1" x14ac:dyDescent="0.35">
      <c r="B184" s="24" t="s">
        <v>78</v>
      </c>
      <c r="C184" s="25" t="s">
        <v>146</v>
      </c>
      <c r="D184" s="26" t="s">
        <v>118</v>
      </c>
      <c r="E184" s="53"/>
      <c r="F184" s="27"/>
      <c r="G184" s="27"/>
      <c r="H184" s="14"/>
    </row>
    <row r="185" spans="2:10" ht="17.399999999999999" customHeight="1" x14ac:dyDescent="0.35">
      <c r="B185" s="24" t="s">
        <v>125</v>
      </c>
      <c r="C185" s="25" t="s">
        <v>210</v>
      </c>
      <c r="D185" s="26" t="s">
        <v>118</v>
      </c>
      <c r="E185" s="53">
        <f>38</f>
        <v>38</v>
      </c>
      <c r="F185" s="27"/>
      <c r="G185" s="27">
        <f t="shared" si="3"/>
        <v>0</v>
      </c>
      <c r="H185" s="55"/>
    </row>
    <row r="186" spans="2:10" ht="17.399999999999999" customHeight="1" x14ac:dyDescent="0.35">
      <c r="B186" s="24" t="s">
        <v>30</v>
      </c>
      <c r="C186" s="25" t="s">
        <v>211</v>
      </c>
      <c r="D186" s="26"/>
      <c r="E186" s="53"/>
      <c r="F186" s="27"/>
      <c r="G186" s="27"/>
      <c r="H186" s="37"/>
    </row>
    <row r="187" spans="2:10" ht="22.75" customHeight="1" x14ac:dyDescent="0.35">
      <c r="B187" s="24" t="s">
        <v>78</v>
      </c>
      <c r="C187" s="25" t="s">
        <v>212</v>
      </c>
      <c r="D187" s="26" t="s">
        <v>118</v>
      </c>
      <c r="E187" s="53">
        <v>0.3</v>
      </c>
      <c r="F187" s="27"/>
      <c r="G187" s="27">
        <f>E187*F187</f>
        <v>0</v>
      </c>
      <c r="J187" s="43"/>
    </row>
    <row r="188" spans="2:10" ht="22.75" customHeight="1" x14ac:dyDescent="0.35">
      <c r="B188" s="24" t="s">
        <v>125</v>
      </c>
      <c r="C188" s="25" t="s">
        <v>213</v>
      </c>
      <c r="D188" s="26" t="s">
        <v>118</v>
      </c>
      <c r="E188" s="53"/>
      <c r="F188" s="27"/>
      <c r="G188" s="27">
        <f>F188*E188</f>
        <v>0</v>
      </c>
      <c r="J188" s="43"/>
    </row>
    <row r="189" spans="2:10" ht="22.75" customHeight="1" x14ac:dyDescent="0.35">
      <c r="B189" s="15" t="s">
        <v>214</v>
      </c>
      <c r="C189" s="25"/>
      <c r="D189" s="26"/>
      <c r="E189" s="53"/>
      <c r="F189" s="22"/>
      <c r="G189" s="22">
        <f>SUM(G181:G188)</f>
        <v>0</v>
      </c>
      <c r="J189" s="43"/>
    </row>
    <row r="190" spans="2:10" ht="22.75" customHeight="1" x14ac:dyDescent="0.35">
      <c r="B190" s="15" t="s">
        <v>1</v>
      </c>
      <c r="C190" s="16" t="s">
        <v>2</v>
      </c>
      <c r="D190" s="16" t="s">
        <v>3</v>
      </c>
      <c r="E190" s="17" t="s">
        <v>4</v>
      </c>
      <c r="F190" s="18" t="s">
        <v>233</v>
      </c>
      <c r="G190" s="19" t="s">
        <v>232</v>
      </c>
      <c r="J190" s="43"/>
    </row>
    <row r="191" spans="2:10" ht="22.75" customHeight="1" x14ac:dyDescent="0.35">
      <c r="B191" s="15" t="s">
        <v>215</v>
      </c>
      <c r="C191" s="16"/>
      <c r="D191" s="41"/>
      <c r="E191" s="21"/>
      <c r="F191" s="27"/>
      <c r="G191" s="27"/>
      <c r="J191" s="43"/>
    </row>
    <row r="192" spans="2:10" ht="22.75" customHeight="1" x14ac:dyDescent="0.35">
      <c r="B192" s="24">
        <v>66.06</v>
      </c>
      <c r="C192" s="25" t="s">
        <v>216</v>
      </c>
      <c r="D192" s="26"/>
      <c r="E192" s="53"/>
      <c r="F192" s="27"/>
      <c r="G192" s="54"/>
      <c r="J192" s="43"/>
    </row>
    <row r="193" spans="2:10" ht="28.75" customHeight="1" x14ac:dyDescent="0.35">
      <c r="B193" s="24" t="s">
        <v>22</v>
      </c>
      <c r="C193" s="25" t="s">
        <v>217</v>
      </c>
      <c r="D193" s="52" t="s">
        <v>139</v>
      </c>
      <c r="E193" s="53"/>
      <c r="F193" s="27"/>
      <c r="G193" s="27">
        <f>F193*E193</f>
        <v>0</v>
      </c>
      <c r="J193" s="43"/>
    </row>
    <row r="194" spans="2:10" ht="17.399999999999999" customHeight="1" x14ac:dyDescent="0.35">
      <c r="B194" s="24">
        <v>66.19</v>
      </c>
      <c r="C194" s="25" t="s">
        <v>239</v>
      </c>
      <c r="D194" s="26"/>
      <c r="E194" s="53"/>
      <c r="F194" s="27"/>
      <c r="G194" s="27">
        <f>F194*E194</f>
        <v>0</v>
      </c>
      <c r="J194" s="43"/>
    </row>
    <row r="195" spans="2:10" ht="17.399999999999999" customHeight="1" x14ac:dyDescent="0.35">
      <c r="B195" s="24" t="s">
        <v>25</v>
      </c>
      <c r="C195" s="25" t="s">
        <v>218</v>
      </c>
      <c r="D195" s="26"/>
      <c r="E195" s="53"/>
      <c r="F195" s="27"/>
      <c r="G195" s="27">
        <f>F195*E195</f>
        <v>0</v>
      </c>
      <c r="J195" s="43"/>
    </row>
    <row r="196" spans="2:10" ht="17.399999999999999" customHeight="1" x14ac:dyDescent="0.35">
      <c r="B196" s="24" t="s">
        <v>78</v>
      </c>
      <c r="C196" s="25" t="s">
        <v>219</v>
      </c>
      <c r="D196" s="26" t="s">
        <v>134</v>
      </c>
      <c r="E196" s="53">
        <v>52</v>
      </c>
      <c r="F196" s="27"/>
      <c r="G196" s="27">
        <f>F196*E196</f>
        <v>0</v>
      </c>
      <c r="J196" s="43"/>
    </row>
    <row r="197" spans="2:10" ht="17.399999999999999" customHeight="1" x14ac:dyDescent="0.35">
      <c r="B197" s="15" t="s">
        <v>220</v>
      </c>
      <c r="C197" s="25"/>
      <c r="D197" s="26"/>
      <c r="E197" s="53"/>
      <c r="F197" s="22"/>
      <c r="G197" s="22">
        <f>SUM(G193:G196)</f>
        <v>0</v>
      </c>
      <c r="J197" s="43"/>
    </row>
    <row r="198" spans="2:10" ht="17.399999999999999" customHeight="1" x14ac:dyDescent="0.35">
      <c r="B198" s="15" t="s">
        <v>1</v>
      </c>
      <c r="C198" s="16" t="s">
        <v>2</v>
      </c>
      <c r="D198" s="16" t="s">
        <v>3</v>
      </c>
      <c r="E198" s="17" t="s">
        <v>4</v>
      </c>
      <c r="F198" s="18" t="s">
        <v>233</v>
      </c>
      <c r="G198" s="19" t="s">
        <v>232</v>
      </c>
      <c r="J198" s="43"/>
    </row>
    <row r="199" spans="2:10" ht="17.399999999999999" customHeight="1" x14ac:dyDescent="0.35">
      <c r="B199" s="15" t="s">
        <v>221</v>
      </c>
      <c r="C199" s="16"/>
      <c r="D199" s="41"/>
      <c r="E199" s="22"/>
      <c r="F199" s="22"/>
      <c r="G199" s="22"/>
      <c r="J199" s="43"/>
    </row>
    <row r="200" spans="2:10" ht="17.399999999999999" customHeight="1" x14ac:dyDescent="0.35">
      <c r="B200" s="24">
        <v>71.02</v>
      </c>
      <c r="C200" s="25" t="s">
        <v>222</v>
      </c>
      <c r="D200" s="26"/>
      <c r="E200" s="27"/>
      <c r="F200" s="27"/>
      <c r="G200" s="27"/>
      <c r="J200" s="43"/>
    </row>
    <row r="201" spans="2:10" ht="18.649999999999999" customHeight="1" x14ac:dyDescent="0.35">
      <c r="B201" s="24" t="s">
        <v>22</v>
      </c>
      <c r="C201" s="25" t="s">
        <v>223</v>
      </c>
      <c r="D201" s="34" t="s">
        <v>224</v>
      </c>
      <c r="E201" s="28">
        <v>1</v>
      </c>
      <c r="F201" s="28">
        <v>100000</v>
      </c>
      <c r="G201" s="27">
        <f>F201*E201</f>
        <v>100000</v>
      </c>
      <c r="H201" s="56"/>
      <c r="I201" s="43"/>
    </row>
    <row r="202" spans="2:10" ht="18.649999999999999" customHeight="1" x14ac:dyDescent="0.35">
      <c r="B202" s="24" t="s">
        <v>25</v>
      </c>
      <c r="C202" s="25" t="s">
        <v>225</v>
      </c>
      <c r="D202" s="26" t="s">
        <v>18</v>
      </c>
      <c r="E202" s="27"/>
      <c r="F202" s="27">
        <f>F201*E202</f>
        <v>0</v>
      </c>
      <c r="G202" s="27">
        <f>G201*E202</f>
        <v>0</v>
      </c>
      <c r="H202" s="56"/>
      <c r="I202" s="43"/>
    </row>
    <row r="203" spans="2:10" ht="17.399999999999999" customHeight="1" x14ac:dyDescent="0.35">
      <c r="B203" s="15" t="s">
        <v>226</v>
      </c>
      <c r="C203" s="15"/>
      <c r="D203" s="20"/>
      <c r="E203" s="57"/>
      <c r="F203" s="58"/>
      <c r="G203" s="59">
        <f>SUM(G201:G202)</f>
        <v>100000</v>
      </c>
      <c r="J203" s="43"/>
    </row>
    <row r="204" spans="2:10" ht="17.399999999999999" customHeight="1" x14ac:dyDescent="0.35">
      <c r="B204" s="70" t="s">
        <v>227</v>
      </c>
      <c r="C204" s="69"/>
      <c r="D204" s="26"/>
      <c r="E204" s="27"/>
      <c r="F204" s="27"/>
      <c r="G204" s="27"/>
      <c r="J204" s="43"/>
    </row>
    <row r="205" spans="2:10" ht="17.399999999999999" customHeight="1" x14ac:dyDescent="0.35">
      <c r="B205" s="68" t="s">
        <v>2</v>
      </c>
      <c r="C205" s="68"/>
      <c r="D205" s="31"/>
      <c r="E205" s="32"/>
      <c r="F205" s="32"/>
      <c r="G205" s="62" t="s">
        <v>232</v>
      </c>
      <c r="J205" s="43"/>
    </row>
    <row r="206" spans="2:10" ht="17.399999999999999" customHeight="1" x14ac:dyDescent="0.35">
      <c r="B206" s="61"/>
      <c r="C206" s="61"/>
      <c r="D206" s="31"/>
      <c r="E206" s="32"/>
      <c r="F206" s="32"/>
      <c r="G206" s="62"/>
      <c r="J206" s="43"/>
    </row>
    <row r="207" spans="2:10" ht="17.399999999999999" customHeight="1" x14ac:dyDescent="0.35">
      <c r="B207" s="61" t="str">
        <f>B6</f>
        <v>Series 1000: General</v>
      </c>
      <c r="C207" s="30"/>
      <c r="D207" s="31"/>
      <c r="E207" s="32"/>
      <c r="F207" s="32"/>
      <c r="G207" s="62"/>
      <c r="J207" s="43"/>
    </row>
    <row r="208" spans="2:10" ht="17.399999999999999" customHeight="1" x14ac:dyDescent="0.35">
      <c r="B208" s="63" t="str">
        <f>B7</f>
        <v>Section 1300: Contractor's Establishment on Site and General Obligations</v>
      </c>
      <c r="C208" s="30"/>
      <c r="D208" s="31"/>
      <c r="E208" s="32"/>
      <c r="F208" s="32"/>
      <c r="G208" s="64"/>
      <c r="J208" s="43"/>
    </row>
    <row r="209" spans="2:10" ht="17.399999999999999" customHeight="1" x14ac:dyDescent="0.35">
      <c r="B209" s="63" t="str">
        <f>B27</f>
        <v>Section 1400: Housing, Offices and Laboratories for Engineer's Site Personnel</v>
      </c>
      <c r="C209" s="30"/>
      <c r="D209" s="31"/>
      <c r="E209" s="32"/>
      <c r="F209" s="32"/>
      <c r="G209" s="64"/>
      <c r="J209" s="43"/>
    </row>
    <row r="210" spans="2:10" ht="17.399999999999999" customHeight="1" x14ac:dyDescent="0.35">
      <c r="B210" s="63" t="str">
        <f>B33</f>
        <v>Section 1500: Accommodation of Traffic</v>
      </c>
      <c r="C210" s="30"/>
      <c r="D210" s="31"/>
      <c r="E210" s="32"/>
      <c r="F210" s="32"/>
      <c r="G210" s="62">
        <f>G35</f>
        <v>0</v>
      </c>
      <c r="J210" s="43"/>
    </row>
    <row r="211" spans="2:10" ht="17.399999999999999" customHeight="1" x14ac:dyDescent="0.35">
      <c r="B211" s="63" t="str">
        <f>B37</f>
        <v>Section 1700: Clearing And Grubbing</v>
      </c>
      <c r="C211" s="30"/>
      <c r="D211" s="31"/>
      <c r="E211" s="32"/>
      <c r="F211" s="32"/>
      <c r="G211" s="62">
        <f>G47</f>
        <v>0</v>
      </c>
      <c r="J211" s="43"/>
    </row>
    <row r="212" spans="2:10" ht="17.399999999999999" customHeight="1" x14ac:dyDescent="0.35">
      <c r="B212" s="63" t="str">
        <f>B49</f>
        <v>Section PS 1800: Day Works</v>
      </c>
      <c r="C212" s="30"/>
      <c r="D212" s="31"/>
      <c r="E212" s="32"/>
      <c r="F212" s="32"/>
      <c r="G212" s="62">
        <f>G88</f>
        <v>0</v>
      </c>
      <c r="J212" s="43"/>
    </row>
    <row r="213" spans="2:10" ht="17.399999999999999" customHeight="1" x14ac:dyDescent="0.35">
      <c r="B213" s="68"/>
      <c r="C213" s="69"/>
      <c r="D213" s="31"/>
      <c r="E213" s="32"/>
      <c r="F213" s="32"/>
      <c r="G213" s="62"/>
      <c r="J213" s="43"/>
    </row>
    <row r="214" spans="2:10" ht="17.399999999999999" customHeight="1" x14ac:dyDescent="0.35">
      <c r="B214" s="61" t="str">
        <f>B90</f>
        <v>Series 2000: Drainage</v>
      </c>
      <c r="C214" s="30"/>
      <c r="D214" s="31"/>
      <c r="E214" s="32"/>
      <c r="F214" s="32"/>
      <c r="G214" s="62"/>
      <c r="J214" s="43"/>
    </row>
    <row r="215" spans="2:10" ht="17.399999999999999" customHeight="1" x14ac:dyDescent="0.35">
      <c r="B215" s="63" t="str">
        <f>B91</f>
        <v>Section 2100: Drains</v>
      </c>
      <c r="C215" s="30"/>
      <c r="D215" s="31"/>
      <c r="E215" s="32"/>
      <c r="F215" s="32"/>
      <c r="G215" s="62">
        <f>G98</f>
        <v>0</v>
      </c>
      <c r="J215" s="43"/>
    </row>
    <row r="216" spans="2:10" ht="17.399999999999999" customHeight="1" x14ac:dyDescent="0.35">
      <c r="B216" s="63" t="str">
        <f>B100</f>
        <v>Section 2200: Prefabricated Culverts</v>
      </c>
      <c r="C216" s="30"/>
      <c r="D216" s="31"/>
      <c r="E216" s="32"/>
      <c r="F216" s="32"/>
      <c r="G216" s="62">
        <f>G125</f>
        <v>0</v>
      </c>
      <c r="J216" s="43"/>
    </row>
    <row r="217" spans="2:10" ht="17.399999999999999" customHeight="1" x14ac:dyDescent="0.35">
      <c r="B217" s="71" t="str">
        <f>B127</f>
        <v>Section 2500: Pitching, Stonework and Protection Against Erosion</v>
      </c>
      <c r="C217" s="71"/>
      <c r="D217" s="31"/>
      <c r="E217" s="32"/>
      <c r="F217" s="32"/>
      <c r="G217" s="62">
        <f>G137</f>
        <v>0</v>
      </c>
      <c r="J217" s="43"/>
    </row>
    <row r="218" spans="2:10" ht="17.399999999999999" customHeight="1" x14ac:dyDescent="0.35">
      <c r="B218" s="61"/>
      <c r="C218" s="60"/>
      <c r="D218" s="31"/>
      <c r="E218" s="32"/>
      <c r="F218" s="32"/>
      <c r="G218" s="62"/>
      <c r="J218" s="43"/>
    </row>
    <row r="219" spans="2:10" ht="17.399999999999999" customHeight="1" x14ac:dyDescent="0.35">
      <c r="B219" s="61" t="str">
        <f>B139</f>
        <v>Series 3000: Earthworks and Pavement Layers of Gravel or Crushed Stone</v>
      </c>
      <c r="C219" s="30"/>
      <c r="D219" s="31"/>
      <c r="E219" s="32"/>
      <c r="F219" s="32"/>
      <c r="G219" s="62"/>
      <c r="J219" s="43"/>
    </row>
    <row r="220" spans="2:10" ht="17.399999999999999" customHeight="1" x14ac:dyDescent="0.35">
      <c r="B220" s="63" t="str">
        <f>B140</f>
        <v>Section 3300: Mass Earthworks</v>
      </c>
      <c r="C220" s="30"/>
      <c r="D220" s="31"/>
      <c r="E220" s="32"/>
      <c r="F220" s="32"/>
      <c r="G220" s="62">
        <f>G154</f>
        <v>0</v>
      </c>
      <c r="J220" s="43"/>
    </row>
    <row r="221" spans="2:10" ht="17.399999999999999" customHeight="1" x14ac:dyDescent="0.35">
      <c r="B221" s="61"/>
      <c r="C221" s="60"/>
      <c r="D221" s="31"/>
      <c r="E221" s="32"/>
      <c r="F221" s="32"/>
      <c r="G221" s="62"/>
      <c r="J221" s="43"/>
    </row>
    <row r="222" spans="2:10" ht="17.399999999999999" customHeight="1" x14ac:dyDescent="0.35">
      <c r="B222" s="61" t="str">
        <f>B156</f>
        <v xml:space="preserve">Series 6000: Structures </v>
      </c>
      <c r="C222" s="30"/>
      <c r="D222" s="31"/>
      <c r="E222" s="32"/>
      <c r="F222" s="32"/>
      <c r="G222" s="62"/>
    </row>
    <row r="223" spans="2:10" ht="17.399999999999999" customHeight="1" x14ac:dyDescent="0.35">
      <c r="B223" s="63" t="str">
        <f>B157</f>
        <v>Section 6100: Foundation For Structures</v>
      </c>
      <c r="C223" s="30"/>
      <c r="D223" s="31"/>
      <c r="E223" s="32"/>
      <c r="F223" s="32"/>
      <c r="G223" s="62">
        <f>G164</f>
        <v>0</v>
      </c>
    </row>
    <row r="224" spans="2:10" ht="17.399999999999999" customHeight="1" x14ac:dyDescent="0.35">
      <c r="B224" s="63" t="str">
        <f>B166</f>
        <v>Section 6200: Falsework, Formwork And Concrete Finish</v>
      </c>
      <c r="C224" s="30"/>
      <c r="D224" s="31"/>
      <c r="E224" s="32"/>
      <c r="F224" s="32"/>
      <c r="G224" s="62">
        <f>G169</f>
        <v>0</v>
      </c>
    </row>
    <row r="225" spans="2:10" ht="17.399999999999999" customHeight="1" x14ac:dyDescent="0.35">
      <c r="B225" s="63" t="str">
        <f>B171</f>
        <v>Section 6300: Steel Reinforcement For Structures</v>
      </c>
      <c r="C225" s="30"/>
      <c r="D225" s="31"/>
      <c r="E225" s="32"/>
      <c r="F225" s="32"/>
      <c r="G225" s="62">
        <f>G177</f>
        <v>0</v>
      </c>
    </row>
    <row r="226" spans="2:10" ht="17.399999999999999" customHeight="1" x14ac:dyDescent="0.35">
      <c r="B226" s="63" t="str">
        <f>B179</f>
        <v>Section 6400: Concrete For Structures</v>
      </c>
      <c r="C226" s="30"/>
      <c r="D226" s="31"/>
      <c r="E226" s="32"/>
      <c r="F226" s="32"/>
      <c r="G226" s="62">
        <f>G189</f>
        <v>0</v>
      </c>
    </row>
    <row r="227" spans="2:10" ht="17.399999999999999" customHeight="1" x14ac:dyDescent="0.35">
      <c r="B227" s="63" t="str">
        <f>B191</f>
        <v>Section 6600:Joints, Bearing, Parapets and drainage for Structures</v>
      </c>
      <c r="C227" s="30"/>
      <c r="D227" s="31"/>
      <c r="E227" s="32"/>
      <c r="F227" s="32"/>
      <c r="G227" s="62">
        <f>G197</f>
        <v>0</v>
      </c>
    </row>
    <row r="228" spans="2:10" ht="17.399999999999999" customHeight="1" x14ac:dyDescent="0.35">
      <c r="B228" s="68"/>
      <c r="C228" s="69"/>
      <c r="D228" s="31"/>
      <c r="E228" s="32"/>
      <c r="F228" s="32"/>
      <c r="G228" s="62"/>
    </row>
    <row r="229" spans="2:10" ht="17.399999999999999" customHeight="1" x14ac:dyDescent="0.35">
      <c r="B229" s="61" t="str">
        <f>B199</f>
        <v>Section 7100: Testing Of Materials And Workmanship</v>
      </c>
      <c r="C229" s="30"/>
      <c r="D229" s="31"/>
      <c r="E229" s="32"/>
      <c r="F229" s="32"/>
      <c r="G229" s="62">
        <f>G203</f>
        <v>100000</v>
      </c>
    </row>
    <row r="230" spans="2:10" ht="17.399999999999999" customHeight="1" x14ac:dyDescent="0.35">
      <c r="B230" s="68"/>
      <c r="C230" s="69"/>
      <c r="D230" s="31"/>
      <c r="E230" s="32"/>
      <c r="F230" s="32"/>
      <c r="G230" s="62"/>
    </row>
    <row r="231" spans="2:10" ht="17.399999999999999" customHeight="1" x14ac:dyDescent="0.35">
      <c r="B231" s="65" t="s">
        <v>228</v>
      </c>
      <c r="C231" s="67"/>
      <c r="D231" s="31"/>
      <c r="E231" s="32"/>
      <c r="F231" s="32"/>
      <c r="G231" s="62">
        <f>SUM(G208:G229)</f>
        <v>100000</v>
      </c>
    </row>
    <row r="232" spans="2:10" ht="17.399999999999999" customHeight="1" x14ac:dyDescent="0.35">
      <c r="B232" s="65" t="s">
        <v>229</v>
      </c>
      <c r="C232" s="67"/>
      <c r="D232" s="31"/>
      <c r="E232" s="32"/>
      <c r="F232" s="32"/>
      <c r="G232" s="32">
        <f>G231*0.1</f>
        <v>10000</v>
      </c>
    </row>
    <row r="233" spans="2:10" ht="17.399999999999999" customHeight="1" x14ac:dyDescent="0.35">
      <c r="B233" s="65" t="s">
        <v>230</v>
      </c>
      <c r="C233" s="67"/>
      <c r="D233" s="31"/>
      <c r="E233" s="32"/>
      <c r="F233" s="32"/>
      <c r="G233" s="62">
        <f>G232+G231</f>
        <v>110000</v>
      </c>
    </row>
    <row r="234" spans="2:10" ht="17.399999999999999" customHeight="1" x14ac:dyDescent="0.35">
      <c r="B234" s="65" t="s">
        <v>231</v>
      </c>
      <c r="C234" s="66"/>
      <c r="D234" s="31"/>
      <c r="E234" s="32"/>
      <c r="F234" s="32"/>
      <c r="G234" s="32">
        <f>G233*0.175</f>
        <v>19250</v>
      </c>
    </row>
    <row r="235" spans="2:10" ht="17.399999999999999" customHeight="1" x14ac:dyDescent="0.35">
      <c r="B235" s="65" t="s">
        <v>234</v>
      </c>
      <c r="C235" s="67"/>
      <c r="D235" s="31"/>
      <c r="E235" s="32"/>
      <c r="F235" s="32"/>
      <c r="G235" s="62">
        <f>G233+G234</f>
        <v>129250</v>
      </c>
      <c r="J235" s="43"/>
    </row>
  </sheetData>
  <mergeCells count="12">
    <mergeCell ref="B204:C204"/>
    <mergeCell ref="B213:C213"/>
    <mergeCell ref="B217:C217"/>
    <mergeCell ref="B2:G2"/>
    <mergeCell ref="B233:C233"/>
    <mergeCell ref="B234:C234"/>
    <mergeCell ref="B235:C235"/>
    <mergeCell ref="B205:C205"/>
    <mergeCell ref="B228:C228"/>
    <mergeCell ref="B230:C230"/>
    <mergeCell ref="B231:C231"/>
    <mergeCell ref="B232:C232"/>
  </mergeCells>
  <pageMargins left="0.7" right="0.7" top="0.75" bottom="0.75" header="0.3" footer="0.3"/>
  <pageSetup paperSize="9" scale="63" orientation="portrait" r:id="rId1"/>
  <rowBreaks count="8" manualBreakCount="8">
    <brk id="25" max="6" man="1"/>
    <brk id="47" max="6" man="1"/>
    <brk id="88" max="6" man="1"/>
    <brk id="98" max="6" man="1"/>
    <brk id="125" max="6" man="1"/>
    <brk id="154" max="6" man="1"/>
    <brk id="177" max="6" man="1"/>
    <brk id="20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Crispin Gondwe</cp:lastModifiedBy>
  <dcterms:created xsi:type="dcterms:W3CDTF">2026-03-06T11:21:53Z</dcterms:created>
  <dcterms:modified xsi:type="dcterms:W3CDTF">2026-04-02T05:05:36Z</dcterms:modified>
</cp:coreProperties>
</file>